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42" i="1"/>
  <c r="E42" s="1"/>
  <c r="F15"/>
  <c r="F14"/>
  <c r="E14" s="1"/>
  <c r="F13"/>
  <c r="E13" s="1"/>
  <c r="E52"/>
  <c r="F52"/>
  <c r="F72"/>
  <c r="E72" s="1"/>
  <c r="E73" s="1"/>
  <c r="H56"/>
  <c r="F15" i="2"/>
  <c r="F16" s="1"/>
  <c r="F19" i="1"/>
  <c r="E19" s="1"/>
  <c r="G30"/>
  <c r="F12"/>
  <c r="E12" s="1"/>
  <c r="H16" i="2"/>
  <c r="H12"/>
  <c r="H18" s="1"/>
  <c r="F11"/>
  <c r="E11" s="1"/>
  <c r="E12" s="1"/>
  <c r="H45" i="1"/>
  <c r="H70"/>
  <c r="F69"/>
  <c r="F70" s="1"/>
  <c r="G56"/>
  <c r="E15"/>
  <c r="M82"/>
  <c r="L82"/>
  <c r="K82"/>
  <c r="I82"/>
  <c r="H73"/>
  <c r="H66"/>
  <c r="G66"/>
  <c r="G74" s="1"/>
  <c r="F59"/>
  <c r="E59" s="1"/>
  <c r="G45"/>
  <c r="F35"/>
  <c r="E35" s="1"/>
  <c r="J30"/>
  <c r="J57" s="1"/>
  <c r="J75" s="1"/>
  <c r="J82" s="1"/>
  <c r="H30"/>
  <c r="F11"/>
  <c r="E11" s="1"/>
  <c r="F17"/>
  <c r="E17" s="1"/>
  <c r="F18"/>
  <c r="E18" s="1"/>
  <c r="F20"/>
  <c r="E20" s="1"/>
  <c r="F21"/>
  <c r="E21" s="1"/>
  <c r="F22"/>
  <c r="E22" s="1"/>
  <c r="F23"/>
  <c r="E23" s="1"/>
  <c r="F24"/>
  <c r="E24" s="1"/>
  <c r="F25"/>
  <c r="E25" s="1"/>
  <c r="F26"/>
  <c r="E26" s="1"/>
  <c r="F27"/>
  <c r="E27" s="1"/>
  <c r="F28"/>
  <c r="E28" s="1"/>
  <c r="F36"/>
  <c r="E36" s="1"/>
  <c r="F37"/>
  <c r="E37" s="1"/>
  <c r="F38"/>
  <c r="E38" s="1"/>
  <c r="F40"/>
  <c r="E40" s="1"/>
  <c r="F41"/>
  <c r="E41" s="1"/>
  <c r="F43"/>
  <c r="E43" s="1"/>
  <c r="F47"/>
  <c r="E47" s="1"/>
  <c r="F48"/>
  <c r="E48" s="1"/>
  <c r="F49"/>
  <c r="E49" s="1"/>
  <c r="F50"/>
  <c r="E50" s="1"/>
  <c r="F53"/>
  <c r="E53" s="1"/>
  <c r="F54"/>
  <c r="E54" s="1"/>
  <c r="F60"/>
  <c r="E60" s="1"/>
  <c r="F61"/>
  <c r="E61" s="1"/>
  <c r="F62"/>
  <c r="E62" s="1"/>
  <c r="F64"/>
  <c r="E64" s="1"/>
  <c r="E65" s="1"/>
  <c r="E55" l="1"/>
  <c r="E15" i="2"/>
  <c r="E16" s="1"/>
  <c r="E18" s="1"/>
  <c r="E29" i="1"/>
  <c r="F12" i="2"/>
  <c r="F18" s="1"/>
  <c r="E16" i="1"/>
  <c r="E44"/>
  <c r="H74"/>
  <c r="E69"/>
  <c r="E70" s="1"/>
  <c r="H57"/>
  <c r="F45"/>
  <c r="G57"/>
  <c r="G75" s="1"/>
  <c r="G82" s="1"/>
  <c r="E63"/>
  <c r="E66" s="1"/>
  <c r="E74" s="1"/>
  <c r="E51"/>
  <c r="E39"/>
  <c r="F73"/>
  <c r="F66"/>
  <c r="F56"/>
  <c r="F30"/>
  <c r="E30" l="1"/>
  <c r="H75"/>
  <c r="H82" s="1"/>
  <c r="F57"/>
  <c r="F74"/>
  <c r="E56"/>
  <c r="E45"/>
  <c r="F75" l="1"/>
  <c r="F82" s="1"/>
  <c r="E57"/>
  <c r="E75" l="1"/>
  <c r="E82" s="1"/>
</calcChain>
</file>

<file path=xl/sharedStrings.xml><?xml version="1.0" encoding="utf-8"?>
<sst xmlns="http://schemas.openxmlformats.org/spreadsheetml/2006/main" count="112" uniqueCount="64">
  <si>
    <t>Dział</t>
  </si>
  <si>
    <t>Rozdz.</t>
  </si>
  <si>
    <t>Paragraf</t>
  </si>
  <si>
    <t>Treść</t>
  </si>
  <si>
    <t>Ogółem</t>
  </si>
  <si>
    <t>ogółem bieżące</t>
  </si>
  <si>
    <t>wynagrodzenia i składki</t>
  </si>
  <si>
    <t>zadania statutowe</t>
  </si>
  <si>
    <t>dotacje</t>
  </si>
  <si>
    <t>świadczenia na rzecz osób fizycznych</t>
  </si>
  <si>
    <t>na programy finansowane z udziałem środków,     o których mowa w art..5 ust.1 pkt 2 i 3</t>
  </si>
  <si>
    <t>obsługa długu</t>
  </si>
  <si>
    <t>Razem majątkowe - inwestycje i zakupy inwestycyjne</t>
  </si>
  <si>
    <t>ZADANIA WŁASNE</t>
  </si>
  <si>
    <t>Oświata i wychowanie</t>
  </si>
  <si>
    <t>Szkoły podstawowe</t>
  </si>
  <si>
    <t>Zakup materiałów i wyposażenia</t>
  </si>
  <si>
    <t>Zakup usług pozostałych</t>
  </si>
  <si>
    <t>Podróże służbowe krajowe</t>
  </si>
  <si>
    <t>RAZEM - zadania własne</t>
  </si>
  <si>
    <t>ZADANIA ZLECONE</t>
  </si>
  <si>
    <t>Wynagrodzenia osobowe pracowników</t>
  </si>
  <si>
    <t>Dodatkowe wynagrodzenie roczne</t>
  </si>
  <si>
    <t>RAZEM - zadania zlecone</t>
  </si>
  <si>
    <t>OGÓŁEM</t>
  </si>
  <si>
    <t>6=7+8+9+10+11+12</t>
  </si>
  <si>
    <t>Składki na ubezpieczenie społeczne</t>
  </si>
  <si>
    <t>Składki na Fundusz Pracy</t>
  </si>
  <si>
    <t>Wydatki osobowe nie zaliczane do wynagrodzeń</t>
  </si>
  <si>
    <t>Zakup leków i materiałów medycznych</t>
  </si>
  <si>
    <t>Zakup energii</t>
  </si>
  <si>
    <t>Zakup usług zdrowotnych</t>
  </si>
  <si>
    <t>Zakup usług dostępu do sieci Internet</t>
  </si>
  <si>
    <t>Usługi tel.kom.</t>
  </si>
  <si>
    <t xml:space="preserve">Usługi telekomunikacyjne </t>
  </si>
  <si>
    <t>Szkolenia pracowników</t>
  </si>
  <si>
    <t>ZFŚS</t>
  </si>
  <si>
    <t>Wyzywienie</t>
  </si>
  <si>
    <t>Dokształcanie i doskonalenie nauczycieli</t>
  </si>
  <si>
    <t>Razem 80101</t>
  </si>
  <si>
    <t>Razem 80146</t>
  </si>
  <si>
    <t>Razem 80148</t>
  </si>
  <si>
    <t>Stołówki szkolne</t>
  </si>
  <si>
    <t>Świetlice szkone</t>
  </si>
  <si>
    <t>Razem Dział 801</t>
  </si>
  <si>
    <t>Razem 85401</t>
  </si>
  <si>
    <t>Razem 85446</t>
  </si>
  <si>
    <t>Razem dział 854</t>
  </si>
  <si>
    <t>Razem wyn.i składki</t>
  </si>
  <si>
    <t>Razem zadania ststutowe</t>
  </si>
  <si>
    <t>Edukacyjna opieka wychowawcza</t>
  </si>
  <si>
    <t>Razem 85412</t>
  </si>
  <si>
    <t>RAZEM 801</t>
  </si>
  <si>
    <t>Razem dochody</t>
  </si>
  <si>
    <t>RAZEM 854</t>
  </si>
  <si>
    <t>w tym na programy finansowane z udziałem środków, o których mowa w art..5 ust.1 pkt 2 i 3</t>
  </si>
  <si>
    <t>ZADANIA WYKONYWANE NA PODSTAWIE POROZUMIEŃ/UMÓW</t>
  </si>
  <si>
    <t>RAZEM - zadania powierzone</t>
  </si>
  <si>
    <t>Zakup pomocy dydaktycznych</t>
  </si>
  <si>
    <t>Świetlice szkolne</t>
  </si>
  <si>
    <t>PLAN FINANSOWY SZKOŁY PODSTAWOWEJ NR 4 Z ODDZIAŁAMI INTEGRACYJNYMI W OZORKOWIE NA ROK 2013 - DOCHODY (W ZŁ.)</t>
  </si>
  <si>
    <t>sporzadzony na podstawie Uchwały RM w Ozorkowie Nr XXXVII/308/12 z dnia 27.12.2012 r.</t>
  </si>
  <si>
    <t>Ozorków, dn 10.01.2013 r.</t>
  </si>
  <si>
    <t>PLAN FINANSOWY SZKOŁY PODSTAWOWEJ NR 4 Z ODDZIAŁAMI INTEGRACYJNYMI W OZORKOWIE NA ROK 2013 - WYDATKI (W ZŁ.)</t>
  </si>
</sst>
</file>

<file path=xl/styles.xml><?xml version="1.0" encoding="utf-8"?>
<styleSheet xmlns="http://schemas.openxmlformats.org/spreadsheetml/2006/main">
  <fonts count="2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6"/>
      <name val="Arial CE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6"/>
      <name val="Arial CE"/>
      <family val="2"/>
      <charset val="238"/>
    </font>
    <font>
      <sz val="6"/>
      <color theme="1"/>
      <name val="Czcionka tekstu podstawowego"/>
      <family val="2"/>
      <charset val="238"/>
    </font>
    <font>
      <sz val="6"/>
      <name val="Arial CE"/>
      <charset val="238"/>
    </font>
    <font>
      <sz val="6"/>
      <name val="Arial CE"/>
      <family val="2"/>
      <charset val="238"/>
    </font>
    <font>
      <b/>
      <sz val="6"/>
      <name val="Arial"/>
      <family val="2"/>
      <charset val="238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b/>
      <i/>
      <sz val="6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6"/>
      <color theme="1"/>
      <name val="Czcionka tekstu podstawowego"/>
      <family val="2"/>
      <charset val="238"/>
    </font>
    <font>
      <b/>
      <sz val="6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i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color theme="1"/>
      <name val="Czcionka tekstu podstawowego"/>
      <family val="2"/>
      <charset val="238"/>
    </font>
    <font>
      <i/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4" fontId="4" fillId="0" borderId="0" xfId="1" applyNumberFormat="1" applyFont="1"/>
    <xf numFmtId="0" fontId="4" fillId="0" borderId="0" xfId="1" applyFont="1" applyBorder="1" applyAlignment="1">
      <alignment horizontal="left" vertical="top"/>
    </xf>
    <xf numFmtId="0" fontId="5" fillId="0" borderId="5" xfId="1" applyFont="1" applyBorder="1" applyAlignment="1">
      <alignment horizontal="center" vertical="top"/>
    </xf>
    <xf numFmtId="0" fontId="5" fillId="0" borderId="5" xfId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4" fontId="4" fillId="3" borderId="6" xfId="1" applyNumberFormat="1" applyFont="1" applyFill="1" applyBorder="1"/>
    <xf numFmtId="4" fontId="4" fillId="3" borderId="1" xfId="1" applyNumberFormat="1" applyFont="1" applyFill="1" applyBorder="1"/>
    <xf numFmtId="4" fontId="5" fillId="3" borderId="1" xfId="1" applyNumberFormat="1" applyFont="1" applyFill="1" applyBorder="1"/>
    <xf numFmtId="4" fontId="5" fillId="0" borderId="0" xfId="1" applyNumberFormat="1" applyFont="1"/>
    <xf numFmtId="0" fontId="5" fillId="0" borderId="0" xfId="1" applyFont="1" applyBorder="1" applyAlignment="1">
      <alignment horizontal="left" vertical="top"/>
    </xf>
    <xf numFmtId="0" fontId="4" fillId="0" borderId="0" xfId="1" applyFont="1"/>
    <xf numFmtId="0" fontId="4" fillId="0" borderId="0" xfId="1" applyFont="1" applyAlignment="1">
      <alignment horizontal="right"/>
    </xf>
    <xf numFmtId="0" fontId="8" fillId="0" borderId="0" xfId="0" applyFont="1"/>
    <xf numFmtId="0" fontId="6" fillId="0" borderId="0" xfId="1" applyFont="1" applyBorder="1" applyAlignment="1">
      <alignment horizontal="left" vertical="top"/>
    </xf>
    <xf numFmtId="0" fontId="0" fillId="0" borderId="0" xfId="0" applyFont="1"/>
    <xf numFmtId="0" fontId="1" fillId="0" borderId="0" xfId="0" applyFont="1"/>
    <xf numFmtId="2" fontId="11" fillId="0" borderId="1" xfId="0" applyNumberFormat="1" applyFont="1" applyBorder="1"/>
    <xf numFmtId="2" fontId="13" fillId="0" borderId="1" xfId="0" applyNumberFormat="1" applyFont="1" applyBorder="1"/>
    <xf numFmtId="0" fontId="14" fillId="4" borderId="1" xfId="1" applyFont="1" applyFill="1" applyBorder="1" applyAlignment="1">
      <alignment vertical="top"/>
    </xf>
    <xf numFmtId="0" fontId="14" fillId="4" borderId="1" xfId="1" applyFont="1" applyFill="1" applyBorder="1" applyAlignment="1">
      <alignment horizontal="right" vertical="top"/>
    </xf>
    <xf numFmtId="0" fontId="14" fillId="4" borderId="1" xfId="1" applyFont="1" applyFill="1" applyBorder="1" applyAlignment="1">
      <alignment wrapText="1"/>
    </xf>
    <xf numFmtId="4" fontId="14" fillId="4" borderId="2" xfId="1" applyNumberFormat="1" applyFont="1" applyFill="1" applyBorder="1"/>
    <xf numFmtId="4" fontId="14" fillId="4" borderId="1" xfId="1" applyNumberFormat="1" applyFont="1" applyFill="1" applyBorder="1"/>
    <xf numFmtId="0" fontId="14" fillId="0" borderId="1" xfId="1" applyFont="1" applyBorder="1" applyAlignment="1">
      <alignment vertical="top"/>
    </xf>
    <xf numFmtId="0" fontId="14" fillId="0" borderId="1" xfId="1" applyFont="1" applyBorder="1" applyAlignment="1">
      <alignment horizontal="right" vertical="top"/>
    </xf>
    <xf numFmtId="0" fontId="14" fillId="0" borderId="1" xfId="1" applyFont="1" applyBorder="1" applyAlignment="1">
      <alignment wrapText="1"/>
    </xf>
    <xf numFmtId="4" fontId="14" fillId="0" borderId="2" xfId="1" applyNumberFormat="1" applyFont="1" applyBorder="1"/>
    <xf numFmtId="4" fontId="14" fillId="0" borderId="1" xfId="1" applyNumberFormat="1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4" fontId="16" fillId="0" borderId="1" xfId="1" applyNumberFormat="1" applyFont="1" applyBorder="1"/>
    <xf numFmtId="0" fontId="16" fillId="0" borderId="1" xfId="1" applyFont="1" applyBorder="1" applyAlignment="1">
      <alignment vertical="top"/>
    </xf>
    <xf numFmtId="4" fontId="17" fillId="0" borderId="1" xfId="1" applyNumberFormat="1" applyFont="1" applyBorder="1"/>
    <xf numFmtId="4" fontId="16" fillId="0" borderId="1" xfId="1" applyNumberFormat="1" applyFont="1" applyFill="1" applyBorder="1"/>
    <xf numFmtId="4" fontId="14" fillId="0" borderId="1" xfId="1" applyNumberFormat="1" applyFont="1" applyFill="1" applyBorder="1"/>
    <xf numFmtId="0" fontId="15" fillId="0" borderId="1" xfId="0" applyFont="1" applyBorder="1"/>
    <xf numFmtId="0" fontId="16" fillId="0" borderId="1" xfId="0" applyFont="1" applyBorder="1"/>
    <xf numFmtId="0" fontId="10" fillId="0" borderId="10" xfId="1" applyFont="1" applyBorder="1" applyAlignment="1">
      <alignment horizontal="center" vertical="center"/>
    </xf>
    <xf numFmtId="4" fontId="10" fillId="0" borderId="10" xfId="1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" fontId="12" fillId="5" borderId="2" xfId="0" applyNumberFormat="1" applyFont="1" applyFill="1" applyBorder="1"/>
    <xf numFmtId="4" fontId="7" fillId="5" borderId="1" xfId="0" applyNumberFormat="1" applyFont="1" applyFill="1" applyBorder="1"/>
    <xf numFmtId="4" fontId="12" fillId="5" borderId="1" xfId="0" applyNumberFormat="1" applyFont="1" applyFill="1" applyBorder="1"/>
    <xf numFmtId="4" fontId="7" fillId="0" borderId="1" xfId="0" applyNumberFormat="1" applyFont="1" applyBorder="1"/>
    <xf numFmtId="49" fontId="12" fillId="0" borderId="1" xfId="0" applyNumberFormat="1" applyFont="1" applyBorder="1" applyAlignment="1">
      <alignment vertical="top"/>
    </xf>
    <xf numFmtId="49" fontId="12" fillId="0" borderId="1" xfId="0" applyNumberFormat="1" applyFont="1" applyBorder="1" applyAlignment="1">
      <alignment horizontal="right" vertical="top"/>
    </xf>
    <xf numFmtId="0" fontId="12" fillId="0" borderId="1" xfId="0" applyFont="1" applyBorder="1"/>
    <xf numFmtId="4" fontId="12" fillId="0" borderId="2" xfId="0" applyNumberFormat="1" applyFont="1" applyFill="1" applyBorder="1"/>
    <xf numFmtId="4" fontId="12" fillId="0" borderId="1" xfId="0" applyNumberFormat="1" applyFont="1" applyFill="1" applyBorder="1"/>
    <xf numFmtId="49" fontId="7" fillId="2" borderId="1" xfId="0" applyNumberFormat="1" applyFont="1" applyFill="1" applyBorder="1" applyAlignment="1">
      <alignment vertical="top"/>
    </xf>
    <xf numFmtId="49" fontId="7" fillId="2" borderId="1" xfId="0" applyNumberFormat="1" applyFont="1" applyFill="1" applyBorder="1"/>
    <xf numFmtId="4" fontId="7" fillId="2" borderId="2" xfId="0" applyNumberFormat="1" applyFont="1" applyFill="1" applyBorder="1"/>
    <xf numFmtId="4" fontId="7" fillId="5" borderId="2" xfId="0" applyNumberFormat="1" applyFont="1" applyFill="1" applyBorder="1"/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/>
    <xf numFmtId="0" fontId="19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12" fillId="0" borderId="1" xfId="1" applyNumberFormat="1" applyFont="1" applyFill="1" applyBorder="1"/>
    <xf numFmtId="4" fontId="7" fillId="0" borderId="1" xfId="1" applyNumberFormat="1" applyFont="1" applyFill="1" applyBorder="1"/>
    <xf numFmtId="0" fontId="11" fillId="0" borderId="0" xfId="0" applyFont="1"/>
    <xf numFmtId="4" fontId="10" fillId="0" borderId="1" xfId="1" applyNumberFormat="1" applyFont="1" applyBorder="1"/>
    <xf numFmtId="2" fontId="20" fillId="0" borderId="1" xfId="0" applyNumberFormat="1" applyFont="1" applyBorder="1"/>
    <xf numFmtId="0" fontId="20" fillId="0" borderId="0" xfId="0" applyFont="1"/>
    <xf numFmtId="0" fontId="19" fillId="0" borderId="11" xfId="0" applyFont="1" applyBorder="1"/>
    <xf numFmtId="2" fontId="19" fillId="0" borderId="11" xfId="0" applyNumberFormat="1" applyFont="1" applyBorder="1"/>
    <xf numFmtId="4" fontId="14" fillId="0" borderId="11" xfId="1" applyNumberFormat="1" applyFont="1" applyBorder="1"/>
    <xf numFmtId="4" fontId="14" fillId="0" borderId="11" xfId="1" applyNumberFormat="1" applyFont="1" applyFill="1" applyBorder="1"/>
    <xf numFmtId="0" fontId="14" fillId="0" borderId="0" xfId="1" applyFont="1" applyBorder="1" applyAlignment="1">
      <alignment horizontal="center" vertical="top"/>
    </xf>
    <xf numFmtId="2" fontId="19" fillId="0" borderId="0" xfId="0" applyNumberFormat="1" applyFont="1" applyBorder="1"/>
    <xf numFmtId="4" fontId="14" fillId="0" borderId="0" xfId="1" applyNumberFormat="1" applyFont="1" applyBorder="1"/>
    <xf numFmtId="4" fontId="14" fillId="0" borderId="0" xfId="1" applyNumberFormat="1" applyFont="1" applyFill="1" applyBorder="1"/>
    <xf numFmtId="0" fontId="9" fillId="0" borderId="0" xfId="0" applyFont="1" applyBorder="1"/>
    <xf numFmtId="0" fontId="1" fillId="0" borderId="0" xfId="0" applyFont="1" applyBorder="1"/>
    <xf numFmtId="0" fontId="19" fillId="0" borderId="0" xfId="0" applyFont="1" applyBorder="1" applyAlignment="1">
      <alignment horizontal="center"/>
    </xf>
    <xf numFmtId="2" fontId="20" fillId="0" borderId="0" xfId="0" applyNumberFormat="1" applyFont="1" applyBorder="1"/>
    <xf numFmtId="0" fontId="4" fillId="0" borderId="0" xfId="1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/>
    <xf numFmtId="0" fontId="19" fillId="0" borderId="1" xfId="0" applyFont="1" applyBorder="1" applyAlignment="1">
      <alignment wrapText="1"/>
    </xf>
    <xf numFmtId="0" fontId="19" fillId="0" borderId="2" xfId="0" applyFont="1" applyBorder="1"/>
    <xf numFmtId="0" fontId="19" fillId="0" borderId="3" xfId="0" applyFont="1" applyBorder="1"/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10" fillId="0" borderId="2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/>
    </xf>
    <xf numFmtId="4" fontId="5" fillId="3" borderId="2" xfId="1" applyNumberFormat="1" applyFont="1" applyFill="1" applyBorder="1"/>
    <xf numFmtId="4" fontId="7" fillId="0" borderId="2" xfId="1" applyNumberFormat="1" applyFont="1" applyFill="1" applyBorder="1"/>
    <xf numFmtId="4" fontId="18" fillId="0" borderId="2" xfId="1" applyNumberFormat="1" applyFont="1" applyBorder="1"/>
    <xf numFmtId="0" fontId="16" fillId="0" borderId="2" xfId="1" applyFont="1" applyBorder="1" applyAlignment="1">
      <alignment vertical="top"/>
    </xf>
    <xf numFmtId="0" fontId="14" fillId="0" borderId="2" xfId="1" applyFont="1" applyBorder="1" applyAlignment="1">
      <alignment vertical="top"/>
    </xf>
    <xf numFmtId="4" fontId="14" fillId="0" borderId="2" xfId="1" applyNumberFormat="1" applyFont="1" applyFill="1" applyBorder="1"/>
    <xf numFmtId="4" fontId="14" fillId="0" borderId="12" xfId="1" applyNumberFormat="1" applyFont="1" applyFill="1" applyBorder="1"/>
    <xf numFmtId="4" fontId="7" fillId="0" borderId="2" xfId="0" applyNumberFormat="1" applyFont="1" applyFill="1" applyBorder="1"/>
    <xf numFmtId="0" fontId="8" fillId="0" borderId="1" xfId="0" applyFont="1" applyBorder="1"/>
    <xf numFmtId="0" fontId="9" fillId="0" borderId="1" xfId="0" applyFont="1" applyBorder="1"/>
    <xf numFmtId="0" fontId="0" fillId="0" borderId="1" xfId="0" applyBorder="1"/>
    <xf numFmtId="0" fontId="1" fillId="0" borderId="1" xfId="0" applyFont="1" applyBorder="1"/>
    <xf numFmtId="0" fontId="20" fillId="0" borderId="1" xfId="0" applyFont="1" applyBorder="1"/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horizontal="center"/>
    </xf>
    <xf numFmtId="0" fontId="8" fillId="6" borderId="1" xfId="0" applyFont="1" applyFill="1" applyBorder="1"/>
    <xf numFmtId="0" fontId="8" fillId="4" borderId="1" xfId="0" applyFont="1" applyFill="1" applyBorder="1"/>
    <xf numFmtId="0" fontId="0" fillId="5" borderId="1" xfId="0" applyFill="1" applyBorder="1"/>
    <xf numFmtId="0" fontId="0" fillId="7" borderId="1" xfId="0" applyFill="1" applyBorder="1"/>
    <xf numFmtId="0" fontId="23" fillId="0" borderId="0" xfId="1" applyFont="1" applyAlignment="1">
      <alignment vertical="top"/>
    </xf>
    <xf numFmtId="0" fontId="23" fillId="0" borderId="0" xfId="1" applyFont="1"/>
    <xf numFmtId="4" fontId="24" fillId="0" borderId="0" xfId="1" applyNumberFormat="1" applyFont="1"/>
    <xf numFmtId="4" fontId="6" fillId="0" borderId="0" xfId="1" applyNumberFormat="1" applyFont="1"/>
    <xf numFmtId="0" fontId="25" fillId="0" borderId="0" xfId="0" applyFont="1"/>
    <xf numFmtId="0" fontId="26" fillId="0" borderId="0" xfId="0" applyFont="1"/>
    <xf numFmtId="4" fontId="16" fillId="0" borderId="2" xfId="1" applyNumberFormat="1" applyFont="1" applyFill="1" applyBorder="1"/>
    <xf numFmtId="0" fontId="0" fillId="0" borderId="1" xfId="0" applyFont="1" applyBorder="1"/>
    <xf numFmtId="0" fontId="20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7" fillId="5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horizontal="center"/>
    </xf>
    <xf numFmtId="49" fontId="7" fillId="5" borderId="4" xfId="0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left" vertical="top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top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workbookViewId="0">
      <selection activeCell="J18" sqref="J18"/>
    </sheetView>
  </sheetViews>
  <sheetFormatPr defaultRowHeight="14.25"/>
  <cols>
    <col min="1" max="1" width="2.5" customWidth="1"/>
    <col min="2" max="2" width="3.625" customWidth="1"/>
    <col min="3" max="3" width="4.125" customWidth="1"/>
    <col min="4" max="4" width="19.125" customWidth="1"/>
    <col min="5" max="5" width="8.125" customWidth="1"/>
    <col min="6" max="6" width="11" customWidth="1"/>
    <col min="7" max="7" width="11.75" customWidth="1"/>
    <col min="8" max="8" width="7.875" customWidth="1"/>
    <col min="9" max="9" width="5.625" customWidth="1"/>
    <col min="10" max="10" width="9.875" customWidth="1"/>
    <col min="11" max="11" width="9.625" customWidth="1"/>
    <col min="12" max="12" width="6.125" customWidth="1"/>
    <col min="13" max="13" width="10" customWidth="1"/>
    <col min="14" max="14" width="10.375" customWidth="1"/>
  </cols>
  <sheetData>
    <row r="1" spans="1:14">
      <c r="A1" s="12"/>
      <c r="B1" s="12"/>
      <c r="C1" s="12"/>
      <c r="E1" s="12"/>
      <c r="F1" s="12"/>
      <c r="G1" s="12"/>
      <c r="H1" s="12"/>
      <c r="I1" s="12"/>
      <c r="K1" s="12"/>
      <c r="L1" s="13" t="s">
        <v>62</v>
      </c>
      <c r="M1" s="85"/>
      <c r="N1" s="14"/>
    </row>
    <row r="2" spans="1:14" s="120" customFormat="1">
      <c r="A2" s="115" t="s">
        <v>63</v>
      </c>
      <c r="B2" s="115"/>
      <c r="C2" s="115"/>
      <c r="D2" s="116"/>
      <c r="E2" s="117"/>
      <c r="F2" s="118"/>
      <c r="G2" s="118"/>
      <c r="H2" s="118"/>
      <c r="I2" s="118"/>
      <c r="J2" s="118"/>
      <c r="K2" s="119"/>
      <c r="L2" s="119"/>
      <c r="M2" s="119"/>
      <c r="N2" s="119"/>
    </row>
    <row r="3" spans="1:14">
      <c r="A3" s="11" t="s">
        <v>61</v>
      </c>
      <c r="B3" s="11"/>
      <c r="C3" s="11"/>
      <c r="D3" s="11"/>
      <c r="E3" s="11"/>
      <c r="F3" s="11"/>
      <c r="G3" s="11"/>
      <c r="H3" s="11"/>
      <c r="I3" s="11"/>
      <c r="J3" s="11"/>
      <c r="K3" s="1"/>
      <c r="L3" s="1"/>
      <c r="M3" s="10"/>
      <c r="N3" s="14"/>
    </row>
    <row r="4" spans="1:14">
      <c r="A4" s="131"/>
      <c r="B4" s="131"/>
      <c r="C4" s="131"/>
      <c r="D4" s="131"/>
      <c r="E4" s="131"/>
      <c r="F4" s="2"/>
      <c r="G4" s="2"/>
      <c r="H4" s="2"/>
      <c r="I4" s="2"/>
      <c r="J4" s="2"/>
      <c r="K4" s="2"/>
      <c r="L4" s="2"/>
      <c r="M4" s="11"/>
      <c r="N4" s="14"/>
    </row>
    <row r="5" spans="1:14">
      <c r="A5" s="92"/>
      <c r="B5" s="15"/>
      <c r="C5" s="15"/>
      <c r="D5" s="15"/>
      <c r="E5" s="15"/>
      <c r="F5" s="2"/>
      <c r="G5" s="2"/>
      <c r="H5" s="2"/>
      <c r="I5" s="2"/>
      <c r="J5" s="2"/>
      <c r="K5" s="2"/>
      <c r="L5" s="2"/>
      <c r="M5" s="11"/>
      <c r="N5" s="14"/>
    </row>
    <row r="6" spans="1:14" ht="42.75" thickBot="1">
      <c r="A6" s="40" t="s">
        <v>0</v>
      </c>
      <c r="B6" s="40" t="s">
        <v>1</v>
      </c>
      <c r="C6" s="40" t="s">
        <v>2</v>
      </c>
      <c r="D6" s="40" t="s">
        <v>3</v>
      </c>
      <c r="E6" s="41" t="s">
        <v>4</v>
      </c>
      <c r="F6" s="42" t="s">
        <v>5</v>
      </c>
      <c r="G6" s="42" t="s">
        <v>6</v>
      </c>
      <c r="H6" s="42" t="s">
        <v>7</v>
      </c>
      <c r="I6" s="42" t="s">
        <v>8</v>
      </c>
      <c r="J6" s="42" t="s">
        <v>9</v>
      </c>
      <c r="K6" s="42" t="s">
        <v>10</v>
      </c>
      <c r="L6" s="42" t="s">
        <v>11</v>
      </c>
      <c r="M6" s="94" t="s">
        <v>12</v>
      </c>
      <c r="N6" s="109" t="s">
        <v>55</v>
      </c>
    </row>
    <row r="7" spans="1:14" ht="15" thickBot="1">
      <c r="A7" s="3">
        <v>1</v>
      </c>
      <c r="B7" s="3">
        <v>2</v>
      </c>
      <c r="C7" s="4">
        <v>3</v>
      </c>
      <c r="D7" s="4">
        <v>4</v>
      </c>
      <c r="E7" s="5">
        <v>5</v>
      </c>
      <c r="F7" s="6" t="s">
        <v>25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95">
        <v>13</v>
      </c>
      <c r="N7" s="110">
        <v>14</v>
      </c>
    </row>
    <row r="8" spans="1:14" ht="15.75" customHeight="1" thickBot="1">
      <c r="A8" s="132" t="s">
        <v>13</v>
      </c>
      <c r="B8" s="133"/>
      <c r="C8" s="133"/>
      <c r="D8" s="134"/>
      <c r="E8" s="7"/>
      <c r="F8" s="8"/>
      <c r="G8" s="8"/>
      <c r="H8" s="8"/>
      <c r="I8" s="8"/>
      <c r="J8" s="8"/>
      <c r="K8" s="8"/>
      <c r="L8" s="8"/>
      <c r="M8" s="96"/>
      <c r="N8" s="111"/>
    </row>
    <row r="9" spans="1:14">
      <c r="A9" s="20">
        <v>801</v>
      </c>
      <c r="B9" s="20"/>
      <c r="C9" s="21"/>
      <c r="D9" s="22" t="s">
        <v>14</v>
      </c>
      <c r="E9" s="23"/>
      <c r="F9" s="24"/>
      <c r="G9" s="24"/>
      <c r="H9" s="24"/>
      <c r="I9" s="24"/>
      <c r="J9" s="24"/>
      <c r="K9" s="24"/>
      <c r="L9" s="24"/>
      <c r="M9" s="23"/>
      <c r="N9" s="112"/>
    </row>
    <row r="10" spans="1:14" ht="13.5" customHeight="1">
      <c r="A10" s="25"/>
      <c r="B10" s="25">
        <v>80101</v>
      </c>
      <c r="C10" s="26"/>
      <c r="D10" s="27" t="s">
        <v>15</v>
      </c>
      <c r="E10" s="28"/>
      <c r="F10" s="29"/>
      <c r="G10" s="29"/>
      <c r="H10" s="29"/>
      <c r="I10" s="29"/>
      <c r="J10" s="29"/>
      <c r="K10" s="29"/>
      <c r="L10" s="29"/>
      <c r="M10" s="28"/>
      <c r="N10" s="104"/>
    </row>
    <row r="11" spans="1:14" ht="19.5" customHeight="1">
      <c r="A11" s="25"/>
      <c r="B11" s="25"/>
      <c r="C11" s="30">
        <v>3020</v>
      </c>
      <c r="D11" s="31" t="s">
        <v>28</v>
      </c>
      <c r="E11" s="32">
        <f>F11</f>
        <v>16812</v>
      </c>
      <c r="F11" s="29">
        <f>G11+H11+I11+J11+K11+L11</f>
        <v>16812</v>
      </c>
      <c r="G11" s="29"/>
      <c r="H11" s="29"/>
      <c r="I11" s="29"/>
      <c r="J11" s="32">
        <v>16812</v>
      </c>
      <c r="K11" s="29"/>
      <c r="L11" s="29"/>
      <c r="M11" s="28"/>
      <c r="N11" s="104"/>
    </row>
    <row r="12" spans="1:14" s="69" customFormat="1" ht="13.5" customHeight="1">
      <c r="A12" s="65"/>
      <c r="B12" s="65"/>
      <c r="C12" s="66">
        <v>4010</v>
      </c>
      <c r="D12" s="31" t="s">
        <v>21</v>
      </c>
      <c r="E12" s="32">
        <f t="shared" ref="E12:E28" si="0">F12</f>
        <v>2404526</v>
      </c>
      <c r="F12" s="29">
        <f>G12</f>
        <v>2404526</v>
      </c>
      <c r="G12" s="18">
        <v>2404526</v>
      </c>
      <c r="H12" s="67"/>
      <c r="I12" s="67"/>
      <c r="J12" s="67"/>
      <c r="K12" s="67"/>
      <c r="L12" s="67"/>
      <c r="M12" s="97"/>
      <c r="N12" s="65"/>
    </row>
    <row r="13" spans="1:14" s="69" customFormat="1" ht="13.5" customHeight="1">
      <c r="A13" s="65"/>
      <c r="B13" s="65"/>
      <c r="C13" s="66">
        <v>4040</v>
      </c>
      <c r="D13" s="65" t="s">
        <v>22</v>
      </c>
      <c r="E13" s="32">
        <f t="shared" si="0"/>
        <v>200000</v>
      </c>
      <c r="F13" s="29">
        <f>G13</f>
        <v>200000</v>
      </c>
      <c r="G13" s="18">
        <v>200000</v>
      </c>
      <c r="H13" s="67"/>
      <c r="I13" s="67"/>
      <c r="J13" s="67"/>
      <c r="K13" s="67"/>
      <c r="L13" s="67"/>
      <c r="M13" s="97"/>
      <c r="N13" s="65"/>
    </row>
    <row r="14" spans="1:14">
      <c r="A14" s="25"/>
      <c r="B14" s="25"/>
      <c r="C14" s="30">
        <v>4110</v>
      </c>
      <c r="D14" s="31" t="s">
        <v>26</v>
      </c>
      <c r="E14" s="32">
        <f t="shared" si="0"/>
        <v>425000</v>
      </c>
      <c r="F14" s="29">
        <f>G14</f>
        <v>425000</v>
      </c>
      <c r="G14" s="32">
        <v>425000</v>
      </c>
      <c r="H14" s="33"/>
      <c r="I14" s="33"/>
      <c r="J14" s="33"/>
      <c r="K14" s="33"/>
      <c r="L14" s="33"/>
      <c r="M14" s="28"/>
      <c r="N14" s="104"/>
    </row>
    <row r="15" spans="1:14">
      <c r="A15" s="25"/>
      <c r="B15" s="25"/>
      <c r="C15" s="30">
        <v>4120</v>
      </c>
      <c r="D15" s="31" t="s">
        <v>27</v>
      </c>
      <c r="E15" s="32">
        <f t="shared" si="0"/>
        <v>62000</v>
      </c>
      <c r="F15" s="29">
        <f>G15</f>
        <v>62000</v>
      </c>
      <c r="G15" s="32">
        <v>62000</v>
      </c>
      <c r="H15" s="33"/>
      <c r="I15" s="33"/>
      <c r="J15" s="33"/>
      <c r="K15" s="33"/>
      <c r="L15" s="33"/>
      <c r="M15" s="28"/>
      <c r="N15" s="104"/>
    </row>
    <row r="16" spans="1:14" s="17" customFormat="1" ht="15">
      <c r="A16" s="25"/>
      <c r="B16" s="25"/>
      <c r="C16" s="62"/>
      <c r="D16" s="89" t="s">
        <v>48</v>
      </c>
      <c r="E16" s="63">
        <f>E12+E13+E14+E15</f>
        <v>3091526</v>
      </c>
      <c r="F16" s="29"/>
      <c r="G16" s="63"/>
      <c r="H16" s="29"/>
      <c r="I16" s="29"/>
      <c r="J16" s="29"/>
      <c r="K16" s="29"/>
      <c r="L16" s="29"/>
      <c r="M16" s="28"/>
      <c r="N16" s="105"/>
    </row>
    <row r="17" spans="1:14">
      <c r="A17" s="25"/>
      <c r="B17" s="25"/>
      <c r="C17" s="30">
        <v>4210</v>
      </c>
      <c r="D17" s="44" t="s">
        <v>16</v>
      </c>
      <c r="E17" s="32">
        <f t="shared" si="0"/>
        <v>45693</v>
      </c>
      <c r="F17" s="29">
        <f t="shared" ref="F17:F64" si="1">G17+H17+I17+J17+K17+L17</f>
        <v>45693</v>
      </c>
      <c r="G17" s="29"/>
      <c r="H17" s="32">
        <v>45693</v>
      </c>
      <c r="I17" s="29"/>
      <c r="J17" s="29"/>
      <c r="K17" s="29"/>
      <c r="L17" s="29"/>
      <c r="M17" s="28"/>
      <c r="N17" s="104"/>
    </row>
    <row r="18" spans="1:14">
      <c r="A18" s="34"/>
      <c r="B18" s="34"/>
      <c r="C18" s="30">
        <v>4230</v>
      </c>
      <c r="D18" s="31" t="s">
        <v>29</v>
      </c>
      <c r="E18" s="32">
        <f t="shared" si="0"/>
        <v>700</v>
      </c>
      <c r="F18" s="29">
        <f t="shared" si="1"/>
        <v>700</v>
      </c>
      <c r="G18" s="33"/>
      <c r="H18" s="32">
        <v>700</v>
      </c>
      <c r="I18" s="33"/>
      <c r="J18" s="33"/>
      <c r="K18" s="33"/>
      <c r="L18" s="33"/>
      <c r="M18" s="28"/>
      <c r="N18" s="104"/>
    </row>
    <row r="19" spans="1:14">
      <c r="A19" s="34"/>
      <c r="B19" s="34"/>
      <c r="C19" s="30">
        <v>4240</v>
      </c>
      <c r="D19" s="31" t="s">
        <v>58</v>
      </c>
      <c r="E19" s="32">
        <f>F19</f>
        <v>2000</v>
      </c>
      <c r="F19" s="29">
        <f>H19</f>
        <v>2000</v>
      </c>
      <c r="G19" s="33"/>
      <c r="H19" s="32">
        <v>2000</v>
      </c>
      <c r="I19" s="33"/>
      <c r="J19" s="33"/>
      <c r="K19" s="33"/>
      <c r="L19" s="33"/>
      <c r="M19" s="28"/>
      <c r="N19" s="104"/>
    </row>
    <row r="20" spans="1:14">
      <c r="A20" s="34"/>
      <c r="B20" s="34"/>
      <c r="C20" s="30">
        <v>4260</v>
      </c>
      <c r="D20" s="31" t="s">
        <v>30</v>
      </c>
      <c r="E20" s="32">
        <f t="shared" si="0"/>
        <v>120000</v>
      </c>
      <c r="F20" s="29">
        <f t="shared" si="1"/>
        <v>120000</v>
      </c>
      <c r="G20" s="35"/>
      <c r="H20" s="32">
        <v>120000</v>
      </c>
      <c r="I20" s="35"/>
      <c r="J20" s="35"/>
      <c r="K20" s="35"/>
      <c r="L20" s="35"/>
      <c r="M20" s="98"/>
      <c r="N20" s="104"/>
    </row>
    <row r="21" spans="1:14">
      <c r="A21" s="34"/>
      <c r="B21" s="34"/>
      <c r="C21" s="30">
        <v>4280</v>
      </c>
      <c r="D21" s="31" t="s">
        <v>31</v>
      </c>
      <c r="E21" s="32">
        <f t="shared" si="0"/>
        <v>2000</v>
      </c>
      <c r="F21" s="29">
        <f t="shared" si="1"/>
        <v>2000</v>
      </c>
      <c r="G21" s="33"/>
      <c r="H21" s="32">
        <v>2000</v>
      </c>
      <c r="I21" s="33"/>
      <c r="J21" s="33"/>
      <c r="K21" s="33"/>
      <c r="L21" s="33"/>
      <c r="M21" s="28"/>
      <c r="N21" s="104"/>
    </row>
    <row r="22" spans="1:14">
      <c r="A22" s="25"/>
      <c r="B22" s="25"/>
      <c r="C22" s="30">
        <v>4300</v>
      </c>
      <c r="D22" s="31" t="s">
        <v>17</v>
      </c>
      <c r="E22" s="32">
        <f t="shared" si="0"/>
        <v>35000</v>
      </c>
      <c r="F22" s="29">
        <f t="shared" si="1"/>
        <v>35000</v>
      </c>
      <c r="G22" s="29"/>
      <c r="H22" s="32">
        <v>35000</v>
      </c>
      <c r="I22" s="29"/>
      <c r="J22" s="29"/>
      <c r="K22" s="29"/>
      <c r="L22" s="29"/>
      <c r="M22" s="28"/>
      <c r="N22" s="104"/>
    </row>
    <row r="23" spans="1:14">
      <c r="A23" s="34"/>
      <c r="B23" s="34"/>
      <c r="C23" s="30">
        <v>4350</v>
      </c>
      <c r="D23" s="31" t="s">
        <v>32</v>
      </c>
      <c r="E23" s="32">
        <f t="shared" si="0"/>
        <v>1300</v>
      </c>
      <c r="F23" s="29">
        <f t="shared" si="1"/>
        <v>1300</v>
      </c>
      <c r="G23" s="33"/>
      <c r="H23" s="32">
        <v>1300</v>
      </c>
      <c r="I23" s="33"/>
      <c r="J23" s="33"/>
      <c r="K23" s="33"/>
      <c r="L23" s="33"/>
      <c r="M23" s="28"/>
      <c r="N23" s="104"/>
    </row>
    <row r="24" spans="1:14">
      <c r="A24" s="34"/>
      <c r="B24" s="34"/>
      <c r="C24" s="30">
        <v>4360</v>
      </c>
      <c r="D24" s="31" t="s">
        <v>33</v>
      </c>
      <c r="E24" s="32">
        <f t="shared" si="0"/>
        <v>3000</v>
      </c>
      <c r="F24" s="29">
        <f t="shared" si="1"/>
        <v>3000</v>
      </c>
      <c r="G24" s="33"/>
      <c r="H24" s="32">
        <v>3000</v>
      </c>
      <c r="I24" s="33"/>
      <c r="J24" s="33"/>
      <c r="K24" s="33"/>
      <c r="L24" s="33"/>
      <c r="M24" s="28"/>
      <c r="N24" s="104"/>
    </row>
    <row r="25" spans="1:14">
      <c r="A25" s="34"/>
      <c r="B25" s="34"/>
      <c r="C25" s="30">
        <v>4370</v>
      </c>
      <c r="D25" s="31" t="s">
        <v>34</v>
      </c>
      <c r="E25" s="32">
        <f t="shared" si="0"/>
        <v>1300</v>
      </c>
      <c r="F25" s="29">
        <f t="shared" si="1"/>
        <v>1300</v>
      </c>
      <c r="G25" s="33"/>
      <c r="H25" s="32">
        <v>1300</v>
      </c>
      <c r="I25" s="33"/>
      <c r="J25" s="33"/>
      <c r="K25" s="33"/>
      <c r="L25" s="33"/>
      <c r="M25" s="28"/>
      <c r="N25" s="104"/>
    </row>
    <row r="26" spans="1:14">
      <c r="A26" s="34"/>
      <c r="B26" s="34"/>
      <c r="C26" s="30">
        <v>4410</v>
      </c>
      <c r="D26" s="31" t="s">
        <v>18</v>
      </c>
      <c r="E26" s="32">
        <f t="shared" si="0"/>
        <v>1000</v>
      </c>
      <c r="F26" s="29">
        <f t="shared" si="1"/>
        <v>1000</v>
      </c>
      <c r="G26" s="33"/>
      <c r="H26" s="32">
        <v>1000</v>
      </c>
      <c r="I26" s="33"/>
      <c r="J26" s="33"/>
      <c r="K26" s="33"/>
      <c r="L26" s="33"/>
      <c r="M26" s="28"/>
      <c r="N26" s="104"/>
    </row>
    <row r="27" spans="1:14">
      <c r="A27" s="34"/>
      <c r="B27" s="34"/>
      <c r="C27" s="30">
        <v>4700</v>
      </c>
      <c r="D27" s="31" t="s">
        <v>35</v>
      </c>
      <c r="E27" s="32">
        <f t="shared" si="0"/>
        <v>1000</v>
      </c>
      <c r="F27" s="29">
        <f t="shared" si="1"/>
        <v>1000</v>
      </c>
      <c r="G27" s="33"/>
      <c r="H27" s="32">
        <v>1000</v>
      </c>
      <c r="I27" s="33"/>
      <c r="J27" s="33"/>
      <c r="K27" s="33"/>
      <c r="L27" s="33"/>
      <c r="M27" s="28"/>
      <c r="N27" s="104"/>
    </row>
    <row r="28" spans="1:14" s="16" customFormat="1">
      <c r="A28" s="34"/>
      <c r="B28" s="34"/>
      <c r="C28" s="30">
        <v>4440</v>
      </c>
      <c r="D28" s="31" t="s">
        <v>36</v>
      </c>
      <c r="E28" s="32">
        <f t="shared" si="0"/>
        <v>137000</v>
      </c>
      <c r="F28" s="29">
        <f t="shared" si="1"/>
        <v>137000</v>
      </c>
      <c r="G28" s="34"/>
      <c r="H28" s="32">
        <v>137000</v>
      </c>
      <c r="I28" s="34"/>
      <c r="J28" s="34"/>
      <c r="K28" s="34"/>
      <c r="L28" s="34"/>
      <c r="M28" s="99"/>
      <c r="N28" s="104"/>
    </row>
    <row r="29" spans="1:14" s="17" customFormat="1" ht="15">
      <c r="A29" s="25"/>
      <c r="B29" s="25"/>
      <c r="C29" s="62"/>
      <c r="D29" s="89" t="s">
        <v>49</v>
      </c>
      <c r="E29" s="63">
        <f>E17+E18+E20+E21+E22+E23+E24+E25+E26+E27+E28+E19</f>
        <v>349993</v>
      </c>
      <c r="F29" s="29"/>
      <c r="G29" s="25"/>
      <c r="H29" s="63"/>
      <c r="I29" s="25"/>
      <c r="J29" s="25"/>
      <c r="K29" s="25"/>
      <c r="L29" s="25"/>
      <c r="M29" s="100"/>
      <c r="N29" s="105"/>
    </row>
    <row r="30" spans="1:14" s="82" customFormat="1" ht="15">
      <c r="A30" s="135" t="s">
        <v>39</v>
      </c>
      <c r="B30" s="135"/>
      <c r="C30" s="135"/>
      <c r="D30" s="135"/>
      <c r="E30" s="63">
        <f>E11+E16+E29</f>
        <v>3458331</v>
      </c>
      <c r="F30" s="29">
        <f>SUM(F11:F28)</f>
        <v>3458331</v>
      </c>
      <c r="G30" s="37">
        <f>G12+G13+G14+G15</f>
        <v>3091526</v>
      </c>
      <c r="H30" s="63">
        <f>SUM(H17:H28)</f>
        <v>349993</v>
      </c>
      <c r="I30" s="37"/>
      <c r="J30" s="37">
        <f>SUM(J11:J28)</f>
        <v>16812</v>
      </c>
      <c r="K30" s="37"/>
      <c r="L30" s="37"/>
      <c r="M30" s="101"/>
      <c r="N30" s="105"/>
    </row>
    <row r="31" spans="1:14" s="82" customFormat="1" ht="15">
      <c r="A31" s="77"/>
      <c r="B31" s="77"/>
      <c r="C31" s="77"/>
      <c r="D31" s="77"/>
      <c r="E31" s="78"/>
      <c r="F31" s="79"/>
      <c r="G31" s="80"/>
      <c r="H31" s="78"/>
      <c r="I31" s="80"/>
      <c r="J31" s="80"/>
      <c r="K31" s="80"/>
      <c r="L31" s="80"/>
      <c r="M31" s="80"/>
      <c r="N31" s="81"/>
    </row>
    <row r="32" spans="1:14" s="82" customFormat="1" ht="15">
      <c r="A32" s="77"/>
      <c r="B32" s="77"/>
      <c r="C32" s="77"/>
      <c r="D32" s="77"/>
      <c r="E32" s="78"/>
      <c r="F32" s="79"/>
      <c r="G32" s="80"/>
      <c r="H32" s="78"/>
      <c r="I32" s="80"/>
      <c r="J32" s="80"/>
      <c r="K32" s="80"/>
      <c r="L32" s="80"/>
      <c r="M32" s="80"/>
      <c r="N32" s="81"/>
    </row>
    <row r="33" spans="1:14" s="82" customFormat="1" ht="15">
      <c r="A33" s="77"/>
      <c r="B33" s="77"/>
      <c r="C33" s="77"/>
      <c r="D33" s="77"/>
      <c r="E33" s="78"/>
      <c r="F33" s="79"/>
      <c r="G33" s="80"/>
      <c r="H33" s="78"/>
      <c r="I33" s="80"/>
      <c r="J33" s="80"/>
      <c r="K33" s="80"/>
      <c r="L33" s="80"/>
      <c r="M33" s="80"/>
      <c r="N33" s="81"/>
    </row>
    <row r="34" spans="1:14" s="17" customFormat="1" ht="15">
      <c r="A34" s="62"/>
      <c r="B34" s="62">
        <v>80146</v>
      </c>
      <c r="C34" s="62"/>
      <c r="D34" s="64" t="s">
        <v>38</v>
      </c>
      <c r="E34" s="63"/>
      <c r="F34" s="29"/>
      <c r="G34" s="37"/>
      <c r="H34" s="37"/>
      <c r="I34" s="37"/>
      <c r="J34" s="37"/>
      <c r="K34" s="37"/>
      <c r="L34" s="37"/>
      <c r="M34" s="101"/>
      <c r="N34" s="105"/>
    </row>
    <row r="35" spans="1:14">
      <c r="A35" s="39"/>
      <c r="B35" s="39"/>
      <c r="C35" s="66">
        <v>4010</v>
      </c>
      <c r="D35" s="31" t="s">
        <v>21</v>
      </c>
      <c r="E35" s="18">
        <f>F35</f>
        <v>13350</v>
      </c>
      <c r="F35" s="29">
        <f>G35+H35+I35+J35+K35+L35</f>
        <v>13350</v>
      </c>
      <c r="G35" s="18">
        <v>13350</v>
      </c>
      <c r="H35" s="19"/>
      <c r="I35" s="36"/>
      <c r="J35" s="36"/>
      <c r="K35" s="36"/>
      <c r="L35" s="36"/>
      <c r="M35" s="101"/>
      <c r="N35" s="104"/>
    </row>
    <row r="36" spans="1:14">
      <c r="A36" s="38"/>
      <c r="B36" s="38"/>
      <c r="C36" s="30">
        <v>4040</v>
      </c>
      <c r="D36" s="31" t="s">
        <v>22</v>
      </c>
      <c r="E36" s="18">
        <f t="shared" ref="E36:E38" si="2">F36</f>
        <v>1200</v>
      </c>
      <c r="F36" s="29">
        <f t="shared" si="1"/>
        <v>1200</v>
      </c>
      <c r="G36" s="18">
        <v>1200</v>
      </c>
      <c r="H36" s="36"/>
      <c r="I36" s="36"/>
      <c r="J36" s="36"/>
      <c r="K36" s="36"/>
      <c r="L36" s="36"/>
      <c r="M36" s="101"/>
      <c r="N36" s="104"/>
    </row>
    <row r="37" spans="1:14">
      <c r="A37" s="38"/>
      <c r="B37" s="38"/>
      <c r="C37" s="30">
        <v>4110</v>
      </c>
      <c r="D37" s="31" t="s">
        <v>26</v>
      </c>
      <c r="E37" s="18">
        <f t="shared" si="2"/>
        <v>2450</v>
      </c>
      <c r="F37" s="29">
        <f t="shared" si="1"/>
        <v>2450</v>
      </c>
      <c r="G37" s="18">
        <v>2450</v>
      </c>
      <c r="H37" s="36"/>
      <c r="I37" s="36"/>
      <c r="J37" s="36"/>
      <c r="K37" s="36"/>
      <c r="L37" s="36"/>
      <c r="M37" s="101"/>
      <c r="N37" s="104"/>
    </row>
    <row r="38" spans="1:14">
      <c r="A38" s="38"/>
      <c r="B38" s="38"/>
      <c r="C38" s="30">
        <v>4120</v>
      </c>
      <c r="D38" s="31" t="s">
        <v>27</v>
      </c>
      <c r="E38" s="18">
        <f t="shared" si="2"/>
        <v>450</v>
      </c>
      <c r="F38" s="29">
        <f t="shared" si="1"/>
        <v>450</v>
      </c>
      <c r="G38" s="18">
        <v>450</v>
      </c>
      <c r="H38" s="36"/>
      <c r="I38" s="36"/>
      <c r="J38" s="36"/>
      <c r="K38" s="36"/>
      <c r="L38" s="36"/>
      <c r="M38" s="101"/>
      <c r="N38" s="104"/>
    </row>
    <row r="39" spans="1:14" s="17" customFormat="1" ht="15">
      <c r="A39" s="64"/>
      <c r="B39" s="64"/>
      <c r="C39" s="62"/>
      <c r="D39" s="89" t="s">
        <v>48</v>
      </c>
      <c r="E39" s="71">
        <f>E35+E36+E37+E38</f>
        <v>17450</v>
      </c>
      <c r="F39" s="29"/>
      <c r="G39" s="71"/>
      <c r="H39" s="37"/>
      <c r="I39" s="37"/>
      <c r="J39" s="37"/>
      <c r="K39" s="37"/>
      <c r="L39" s="37"/>
      <c r="M39" s="101"/>
      <c r="N39" s="105"/>
    </row>
    <row r="40" spans="1:14">
      <c r="A40" s="38"/>
      <c r="B40" s="38"/>
      <c r="C40" s="30">
        <v>4210</v>
      </c>
      <c r="D40" s="31" t="s">
        <v>16</v>
      </c>
      <c r="E40" s="18">
        <f>F40</f>
        <v>2285</v>
      </c>
      <c r="F40" s="29">
        <f t="shared" si="1"/>
        <v>2285</v>
      </c>
      <c r="G40" s="36"/>
      <c r="H40" s="18">
        <v>2285</v>
      </c>
      <c r="I40" s="36"/>
      <c r="J40" s="36"/>
      <c r="K40" s="36"/>
      <c r="L40" s="36"/>
      <c r="M40" s="101"/>
      <c r="N40" s="104"/>
    </row>
    <row r="41" spans="1:14">
      <c r="A41" s="38"/>
      <c r="B41" s="38"/>
      <c r="C41" s="30">
        <v>4410</v>
      </c>
      <c r="D41" s="31" t="s">
        <v>18</v>
      </c>
      <c r="E41" s="18">
        <f>F41</f>
        <v>1000</v>
      </c>
      <c r="F41" s="29">
        <f t="shared" si="1"/>
        <v>1000</v>
      </c>
      <c r="G41" s="36"/>
      <c r="H41" s="18">
        <v>1000</v>
      </c>
      <c r="I41" s="36"/>
      <c r="J41" s="36"/>
      <c r="K41" s="36"/>
      <c r="L41" s="36"/>
      <c r="M41" s="101"/>
      <c r="N41" s="104"/>
    </row>
    <row r="42" spans="1:14">
      <c r="A42" s="38"/>
      <c r="B42" s="38"/>
      <c r="C42" s="30">
        <v>4440</v>
      </c>
      <c r="D42" s="31" t="s">
        <v>36</v>
      </c>
      <c r="E42" s="18">
        <f t="shared" ref="E42:E43" si="3">F42</f>
        <v>600</v>
      </c>
      <c r="F42" s="29">
        <f>H42</f>
        <v>600</v>
      </c>
      <c r="G42" s="36"/>
      <c r="H42" s="18">
        <v>600</v>
      </c>
      <c r="I42" s="36"/>
      <c r="J42" s="36"/>
      <c r="K42" s="36"/>
      <c r="L42" s="36"/>
      <c r="M42" s="101"/>
      <c r="N42" s="104"/>
    </row>
    <row r="43" spans="1:14">
      <c r="A43" s="38"/>
      <c r="B43" s="38"/>
      <c r="C43" s="30">
        <v>4700</v>
      </c>
      <c r="D43" s="31" t="s">
        <v>35</v>
      </c>
      <c r="E43" s="18">
        <f t="shared" si="3"/>
        <v>3000</v>
      </c>
      <c r="F43" s="29">
        <f t="shared" si="1"/>
        <v>3000</v>
      </c>
      <c r="G43" s="36"/>
      <c r="H43" s="18">
        <v>3000</v>
      </c>
      <c r="I43" s="36"/>
      <c r="J43" s="36"/>
      <c r="K43" s="36"/>
      <c r="L43" s="36"/>
      <c r="M43" s="101"/>
      <c r="N43" s="106"/>
    </row>
    <row r="44" spans="1:14" s="17" customFormat="1" ht="15">
      <c r="A44" s="90"/>
      <c r="B44" s="91"/>
      <c r="C44" s="86"/>
      <c r="D44" s="89" t="s">
        <v>49</v>
      </c>
      <c r="E44" s="71">
        <f>E40+E41+E42+E43</f>
        <v>6885</v>
      </c>
      <c r="F44" s="29"/>
      <c r="G44" s="37"/>
      <c r="H44" s="71"/>
      <c r="I44" s="37"/>
      <c r="J44" s="37"/>
      <c r="K44" s="37"/>
      <c r="L44" s="37"/>
      <c r="M44" s="101"/>
      <c r="N44" s="107"/>
    </row>
    <row r="45" spans="1:14" s="17" customFormat="1" ht="15">
      <c r="A45" s="124" t="s">
        <v>40</v>
      </c>
      <c r="B45" s="125"/>
      <c r="C45" s="125"/>
      <c r="D45" s="126"/>
      <c r="E45" s="63">
        <f>E39+E44</f>
        <v>24335</v>
      </c>
      <c r="F45" s="29">
        <f>SUM(F35:F43)</f>
        <v>24335</v>
      </c>
      <c r="G45" s="37">
        <f>SUM(G35:G43)</f>
        <v>17450</v>
      </c>
      <c r="H45" s="37">
        <f>SUM(H35:H43)</f>
        <v>6885</v>
      </c>
      <c r="I45" s="37"/>
      <c r="J45" s="37"/>
      <c r="K45" s="37"/>
      <c r="L45" s="37"/>
      <c r="M45" s="101"/>
      <c r="N45" s="107"/>
    </row>
    <row r="46" spans="1:14" s="17" customFormat="1" ht="15">
      <c r="A46" s="62"/>
      <c r="B46" s="62">
        <v>80148</v>
      </c>
      <c r="C46" s="62"/>
      <c r="D46" s="64" t="s">
        <v>42</v>
      </c>
      <c r="E46" s="63"/>
      <c r="F46" s="29"/>
      <c r="G46" s="37"/>
      <c r="H46" s="37"/>
      <c r="I46" s="37"/>
      <c r="J46" s="37"/>
      <c r="K46" s="37"/>
      <c r="L46" s="37"/>
      <c r="M46" s="101"/>
      <c r="N46" s="107"/>
    </row>
    <row r="47" spans="1:14">
      <c r="A47" s="38"/>
      <c r="B47" s="38"/>
      <c r="C47" s="30">
        <v>4010</v>
      </c>
      <c r="D47" s="31" t="s">
        <v>21</v>
      </c>
      <c r="E47" s="18">
        <f>F47</f>
        <v>121325</v>
      </c>
      <c r="F47" s="29">
        <f t="shared" si="1"/>
        <v>121325</v>
      </c>
      <c r="G47" s="18">
        <v>121325</v>
      </c>
      <c r="H47" s="36"/>
      <c r="I47" s="36"/>
      <c r="J47" s="36"/>
      <c r="K47" s="36"/>
      <c r="L47" s="36"/>
      <c r="M47" s="101"/>
      <c r="N47" s="106"/>
    </row>
    <row r="48" spans="1:14">
      <c r="A48" s="38"/>
      <c r="B48" s="38"/>
      <c r="C48" s="30">
        <v>4040</v>
      </c>
      <c r="D48" s="31" t="s">
        <v>22</v>
      </c>
      <c r="E48" s="18">
        <f>F48</f>
        <v>11000</v>
      </c>
      <c r="F48" s="29">
        <f t="shared" si="1"/>
        <v>11000</v>
      </c>
      <c r="G48" s="18">
        <v>11000</v>
      </c>
      <c r="H48" s="36"/>
      <c r="I48" s="36"/>
      <c r="J48" s="36"/>
      <c r="K48" s="36"/>
      <c r="L48" s="36"/>
      <c r="M48" s="101"/>
      <c r="N48" s="106"/>
    </row>
    <row r="49" spans="1:14">
      <c r="A49" s="38"/>
      <c r="B49" s="38"/>
      <c r="C49" s="30">
        <v>4110</v>
      </c>
      <c r="D49" s="31" t="s">
        <v>26</v>
      </c>
      <c r="E49" s="18">
        <f t="shared" ref="E49:E50" si="4">F49</f>
        <v>22000</v>
      </c>
      <c r="F49" s="29">
        <f t="shared" si="1"/>
        <v>22000</v>
      </c>
      <c r="G49" s="18">
        <v>22000</v>
      </c>
      <c r="H49" s="36"/>
      <c r="I49" s="36"/>
      <c r="J49" s="36"/>
      <c r="K49" s="36"/>
      <c r="L49" s="36"/>
      <c r="M49" s="101"/>
      <c r="N49" s="106"/>
    </row>
    <row r="50" spans="1:14">
      <c r="A50" s="38"/>
      <c r="B50" s="38"/>
      <c r="C50" s="30">
        <v>4120</v>
      </c>
      <c r="D50" s="31" t="s">
        <v>27</v>
      </c>
      <c r="E50" s="18">
        <f t="shared" si="4"/>
        <v>3500</v>
      </c>
      <c r="F50" s="29">
        <f t="shared" si="1"/>
        <v>3500</v>
      </c>
      <c r="G50" s="18">
        <v>3500</v>
      </c>
      <c r="H50" s="36"/>
      <c r="I50" s="36"/>
      <c r="J50" s="36"/>
      <c r="K50" s="36"/>
      <c r="L50" s="36"/>
      <c r="M50" s="101"/>
      <c r="N50" s="106"/>
    </row>
    <row r="51" spans="1:14" s="17" customFormat="1" ht="15">
      <c r="A51" s="64"/>
      <c r="B51" s="64"/>
      <c r="C51" s="62"/>
      <c r="D51" s="89" t="s">
        <v>48</v>
      </c>
      <c r="E51" s="71">
        <f>E47+E48+E49+E50</f>
        <v>157825</v>
      </c>
      <c r="F51" s="29"/>
      <c r="G51" s="71"/>
      <c r="H51" s="37"/>
      <c r="I51" s="37"/>
      <c r="J51" s="37"/>
      <c r="K51" s="37"/>
      <c r="L51" s="37"/>
      <c r="M51" s="101"/>
      <c r="N51" s="107"/>
    </row>
    <row r="52" spans="1:14" s="16" customFormat="1">
      <c r="A52" s="38"/>
      <c r="B52" s="38"/>
      <c r="C52" s="30">
        <v>4210</v>
      </c>
      <c r="D52" s="31" t="s">
        <v>16</v>
      </c>
      <c r="E52" s="18">
        <f>F52</f>
        <v>2250</v>
      </c>
      <c r="F52" s="33">
        <f>H52</f>
        <v>2250</v>
      </c>
      <c r="G52" s="18"/>
      <c r="H52" s="36">
        <v>2250</v>
      </c>
      <c r="I52" s="36"/>
      <c r="J52" s="36"/>
      <c r="K52" s="36"/>
      <c r="L52" s="36"/>
      <c r="M52" s="121"/>
      <c r="N52" s="122"/>
    </row>
    <row r="53" spans="1:14">
      <c r="A53" s="38"/>
      <c r="B53" s="38"/>
      <c r="C53" s="30">
        <v>4220</v>
      </c>
      <c r="D53" s="31" t="s">
        <v>37</v>
      </c>
      <c r="E53" s="18">
        <f t="shared" ref="E53:E54" si="5">F53</f>
        <v>110000</v>
      </c>
      <c r="F53" s="29">
        <f t="shared" si="1"/>
        <v>110000</v>
      </c>
      <c r="G53" s="36"/>
      <c r="H53" s="18">
        <v>110000</v>
      </c>
      <c r="I53" s="36"/>
      <c r="J53" s="36"/>
      <c r="K53" s="36"/>
      <c r="L53" s="36"/>
      <c r="M53" s="101"/>
      <c r="N53" s="106"/>
    </row>
    <row r="54" spans="1:14">
      <c r="A54" s="38"/>
      <c r="B54" s="38"/>
      <c r="C54" s="30">
        <v>4440</v>
      </c>
      <c r="D54" s="31" t="s">
        <v>36</v>
      </c>
      <c r="E54" s="18">
        <f t="shared" si="5"/>
        <v>5400</v>
      </c>
      <c r="F54" s="29">
        <f t="shared" si="1"/>
        <v>5400</v>
      </c>
      <c r="G54" s="36"/>
      <c r="H54" s="18">
        <v>5400</v>
      </c>
      <c r="I54" s="36"/>
      <c r="J54" s="36"/>
      <c r="K54" s="36"/>
      <c r="L54" s="36"/>
      <c r="M54" s="101"/>
      <c r="N54" s="106"/>
    </row>
    <row r="55" spans="1:14" s="17" customFormat="1" ht="15">
      <c r="A55" s="90"/>
      <c r="B55" s="91"/>
      <c r="C55" s="86"/>
      <c r="D55" s="89" t="s">
        <v>49</v>
      </c>
      <c r="E55" s="71">
        <f>E53+E54+E52</f>
        <v>117650</v>
      </c>
      <c r="F55" s="29"/>
      <c r="G55" s="37"/>
      <c r="H55" s="71"/>
      <c r="I55" s="37"/>
      <c r="J55" s="37"/>
      <c r="K55" s="37"/>
      <c r="L55" s="37"/>
      <c r="M55" s="101"/>
      <c r="N55" s="107"/>
    </row>
    <row r="56" spans="1:14" s="72" customFormat="1" ht="14.25" customHeight="1">
      <c r="A56" s="136" t="s">
        <v>41</v>
      </c>
      <c r="B56" s="137"/>
      <c r="C56" s="137"/>
      <c r="D56" s="138"/>
      <c r="E56" s="71">
        <f>E51+E55</f>
        <v>275475</v>
      </c>
      <c r="F56" s="70">
        <f>SUM(F47:F54)</f>
        <v>275475</v>
      </c>
      <c r="G56" s="68">
        <f>G47+G48+G49+G50</f>
        <v>157825</v>
      </c>
      <c r="H56" s="68">
        <f>SUM(H52:H54)</f>
        <v>117650</v>
      </c>
      <c r="I56" s="68"/>
      <c r="J56" s="68"/>
      <c r="K56" s="68"/>
      <c r="L56" s="68"/>
      <c r="M56" s="97"/>
      <c r="N56" s="108"/>
    </row>
    <row r="57" spans="1:14" s="72" customFormat="1" ht="14.25" customHeight="1">
      <c r="A57" s="136" t="s">
        <v>44</v>
      </c>
      <c r="B57" s="137"/>
      <c r="C57" s="137"/>
      <c r="D57" s="138"/>
      <c r="E57" s="71">
        <f>E30+E45+E56</f>
        <v>3758141</v>
      </c>
      <c r="F57" s="70">
        <f>F30+F45+F56</f>
        <v>3758141</v>
      </c>
      <c r="G57" s="68">
        <f>G30+G45+G56</f>
        <v>3266801</v>
      </c>
      <c r="H57" s="68">
        <f>H30+H45+H56</f>
        <v>474528</v>
      </c>
      <c r="I57" s="68"/>
      <c r="J57" s="68">
        <f>J30+J45+J56</f>
        <v>16812</v>
      </c>
      <c r="K57" s="68"/>
      <c r="L57" s="68"/>
      <c r="M57" s="97"/>
      <c r="N57" s="108"/>
    </row>
    <row r="58" spans="1:14" s="17" customFormat="1" ht="15">
      <c r="A58" s="64">
        <v>854</v>
      </c>
      <c r="B58" s="64">
        <v>85401</v>
      </c>
      <c r="C58" s="64"/>
      <c r="D58" s="64" t="s">
        <v>43</v>
      </c>
      <c r="E58" s="63"/>
      <c r="F58" s="29"/>
      <c r="G58" s="37"/>
      <c r="H58" s="37"/>
      <c r="I58" s="37"/>
      <c r="J58" s="37"/>
      <c r="K58" s="37"/>
      <c r="L58" s="37"/>
      <c r="M58" s="101"/>
      <c r="N58" s="107"/>
    </row>
    <row r="59" spans="1:14">
      <c r="A59" s="38"/>
      <c r="B59" s="38"/>
      <c r="C59" s="38">
        <v>4010</v>
      </c>
      <c r="D59" s="31" t="s">
        <v>21</v>
      </c>
      <c r="E59" s="18">
        <f>F59</f>
        <v>168229</v>
      </c>
      <c r="F59" s="29">
        <f t="shared" si="1"/>
        <v>168229</v>
      </c>
      <c r="G59" s="18">
        <v>168229</v>
      </c>
      <c r="H59" s="36"/>
      <c r="I59" s="36"/>
      <c r="J59" s="36"/>
      <c r="K59" s="36"/>
      <c r="L59" s="36"/>
      <c r="M59" s="101"/>
      <c r="N59" s="106"/>
    </row>
    <row r="60" spans="1:14">
      <c r="A60" s="38"/>
      <c r="B60" s="38"/>
      <c r="C60" s="38">
        <v>4040</v>
      </c>
      <c r="D60" s="31" t="s">
        <v>22</v>
      </c>
      <c r="E60" s="18">
        <f t="shared" ref="E60:E62" si="6">F60</f>
        <v>12000</v>
      </c>
      <c r="F60" s="29">
        <f t="shared" si="1"/>
        <v>12000</v>
      </c>
      <c r="G60" s="18">
        <v>12000</v>
      </c>
      <c r="H60" s="36"/>
      <c r="I60" s="36"/>
      <c r="J60" s="36"/>
      <c r="K60" s="36"/>
      <c r="L60" s="36"/>
      <c r="M60" s="101"/>
      <c r="N60" s="106"/>
    </row>
    <row r="61" spans="1:14">
      <c r="A61" s="38"/>
      <c r="B61" s="38"/>
      <c r="C61" s="38">
        <v>4110</v>
      </c>
      <c r="D61" s="31" t="s">
        <v>26</v>
      </c>
      <c r="E61" s="18">
        <f t="shared" si="6"/>
        <v>29000</v>
      </c>
      <c r="F61" s="29">
        <f t="shared" si="1"/>
        <v>29000</v>
      </c>
      <c r="G61" s="18">
        <v>29000</v>
      </c>
      <c r="H61" s="36"/>
      <c r="I61" s="36"/>
      <c r="J61" s="36"/>
      <c r="K61" s="36"/>
      <c r="L61" s="36"/>
      <c r="M61" s="101"/>
      <c r="N61" s="106"/>
    </row>
    <row r="62" spans="1:14">
      <c r="A62" s="38"/>
      <c r="B62" s="38"/>
      <c r="C62" s="38">
        <v>4120</v>
      </c>
      <c r="D62" s="31" t="s">
        <v>27</v>
      </c>
      <c r="E62" s="18">
        <f t="shared" si="6"/>
        <v>4000</v>
      </c>
      <c r="F62" s="29">
        <f t="shared" si="1"/>
        <v>4000</v>
      </c>
      <c r="G62" s="18">
        <v>4000</v>
      </c>
      <c r="H62" s="36"/>
      <c r="I62" s="36"/>
      <c r="J62" s="36"/>
      <c r="K62" s="36"/>
      <c r="L62" s="36"/>
      <c r="M62" s="101"/>
      <c r="N62" s="106"/>
    </row>
    <row r="63" spans="1:14">
      <c r="A63" s="38"/>
      <c r="B63" s="38"/>
      <c r="C63" s="38"/>
      <c r="D63" s="89" t="s">
        <v>48</v>
      </c>
      <c r="E63" s="18">
        <f>E59+E60+E61+E62</f>
        <v>213229</v>
      </c>
      <c r="F63" s="29"/>
      <c r="G63" s="18"/>
      <c r="H63" s="36"/>
      <c r="I63" s="36"/>
      <c r="J63" s="36"/>
      <c r="K63" s="36"/>
      <c r="L63" s="36"/>
      <c r="M63" s="101"/>
      <c r="N63" s="106"/>
    </row>
    <row r="64" spans="1:14">
      <c r="A64" s="38"/>
      <c r="B64" s="38"/>
      <c r="C64" s="38">
        <v>4440</v>
      </c>
      <c r="D64" s="31" t="s">
        <v>36</v>
      </c>
      <c r="E64" s="18">
        <f>F64</f>
        <v>11300</v>
      </c>
      <c r="F64" s="29">
        <f t="shared" si="1"/>
        <v>11300</v>
      </c>
      <c r="G64" s="36"/>
      <c r="H64" s="18">
        <v>11300</v>
      </c>
      <c r="I64" s="36"/>
      <c r="J64" s="36"/>
      <c r="K64" s="36"/>
      <c r="L64" s="36"/>
      <c r="M64" s="101"/>
      <c r="N64" s="106"/>
    </row>
    <row r="65" spans="1:14">
      <c r="A65" s="87"/>
      <c r="B65" s="88"/>
      <c r="C65" s="88"/>
      <c r="D65" s="89" t="s">
        <v>49</v>
      </c>
      <c r="E65" s="18">
        <f>E64</f>
        <v>11300</v>
      </c>
      <c r="F65" s="29"/>
      <c r="G65" s="36"/>
      <c r="H65" s="18"/>
      <c r="I65" s="36"/>
      <c r="J65" s="36"/>
      <c r="K65" s="36"/>
      <c r="L65" s="36"/>
      <c r="M65" s="101"/>
      <c r="N65" s="106"/>
    </row>
    <row r="66" spans="1:14" s="17" customFormat="1" ht="15">
      <c r="A66" s="124" t="s">
        <v>45</v>
      </c>
      <c r="B66" s="125"/>
      <c r="C66" s="125"/>
      <c r="D66" s="126"/>
      <c r="E66" s="71">
        <f>E63+E65</f>
        <v>224529</v>
      </c>
      <c r="F66" s="29">
        <f>SUM(F59:F64)</f>
        <v>224529</v>
      </c>
      <c r="G66" s="37">
        <f>SUM(G59:G64)</f>
        <v>213229</v>
      </c>
      <c r="H66" s="37">
        <f>SUM(H64)</f>
        <v>11300</v>
      </c>
      <c r="I66" s="37"/>
      <c r="J66" s="37"/>
      <c r="K66" s="37"/>
      <c r="L66" s="37"/>
      <c r="M66" s="101"/>
      <c r="N66" s="107"/>
    </row>
    <row r="67" spans="1:14" s="17" customFormat="1" ht="15">
      <c r="A67" s="83"/>
      <c r="B67" s="83"/>
      <c r="C67" s="83"/>
      <c r="D67" s="83"/>
      <c r="E67" s="84"/>
      <c r="F67" s="79"/>
      <c r="G67" s="80"/>
      <c r="H67" s="80"/>
      <c r="I67" s="80"/>
      <c r="J67" s="80"/>
      <c r="K67" s="80"/>
      <c r="L67" s="80"/>
      <c r="M67" s="80"/>
      <c r="N67" s="107"/>
    </row>
    <row r="68" spans="1:14" s="17" customFormat="1" ht="15">
      <c r="A68" s="73"/>
      <c r="B68" s="73">
        <v>85412</v>
      </c>
      <c r="C68" s="73"/>
      <c r="D68" s="73" t="s">
        <v>50</v>
      </c>
      <c r="E68" s="74"/>
      <c r="F68" s="75"/>
      <c r="G68" s="76"/>
      <c r="H68" s="76"/>
      <c r="I68" s="76"/>
      <c r="J68" s="76"/>
      <c r="K68" s="76"/>
      <c r="L68" s="76"/>
      <c r="M68" s="102"/>
      <c r="N68" s="107"/>
    </row>
    <row r="69" spans="1:14">
      <c r="A69" s="38"/>
      <c r="B69" s="38"/>
      <c r="C69" s="38">
        <v>4300</v>
      </c>
      <c r="D69" s="31" t="s">
        <v>17</v>
      </c>
      <c r="E69" s="18">
        <f>F69</f>
        <v>75000</v>
      </c>
      <c r="F69" s="29">
        <f>H69</f>
        <v>75000</v>
      </c>
      <c r="G69" s="36"/>
      <c r="H69" s="18">
        <v>75000</v>
      </c>
      <c r="I69" s="36"/>
      <c r="J69" s="36"/>
      <c r="K69" s="36"/>
      <c r="L69" s="36"/>
      <c r="M69" s="101"/>
      <c r="N69" s="106"/>
    </row>
    <row r="70" spans="1:14" s="17" customFormat="1" ht="15">
      <c r="A70" s="124" t="s">
        <v>51</v>
      </c>
      <c r="B70" s="125"/>
      <c r="C70" s="125"/>
      <c r="D70" s="126"/>
      <c r="E70" s="71">
        <f>SUM(E69:E69)</f>
        <v>75000</v>
      </c>
      <c r="F70" s="29">
        <f>SUM(F69:F69)</f>
        <v>75000</v>
      </c>
      <c r="G70" s="37"/>
      <c r="H70" s="37">
        <f>SUM(H69:H69)</f>
        <v>75000</v>
      </c>
      <c r="I70" s="37"/>
      <c r="J70" s="37"/>
      <c r="K70" s="37"/>
      <c r="L70" s="37"/>
      <c r="M70" s="101"/>
      <c r="N70" s="107"/>
    </row>
    <row r="71" spans="1:14" s="17" customFormat="1" ht="15">
      <c r="A71" s="62"/>
      <c r="B71" s="62">
        <v>85446</v>
      </c>
      <c r="C71" s="62"/>
      <c r="D71" s="64" t="s">
        <v>38</v>
      </c>
      <c r="E71" s="63"/>
      <c r="F71" s="29"/>
      <c r="G71" s="37"/>
      <c r="H71" s="37"/>
      <c r="I71" s="37"/>
      <c r="J71" s="37"/>
      <c r="K71" s="37"/>
      <c r="L71" s="37"/>
      <c r="M71" s="101"/>
      <c r="N71" s="105"/>
    </row>
    <row r="72" spans="1:14">
      <c r="A72" s="38"/>
      <c r="B72" s="38"/>
      <c r="C72" s="38">
        <v>4210</v>
      </c>
      <c r="D72" s="31" t="s">
        <v>16</v>
      </c>
      <c r="E72" s="18">
        <f>F72</f>
        <v>881</v>
      </c>
      <c r="F72" s="29">
        <f>H72</f>
        <v>881</v>
      </c>
      <c r="G72" s="36"/>
      <c r="H72" s="18">
        <v>881</v>
      </c>
      <c r="I72" s="36"/>
      <c r="J72" s="36"/>
      <c r="K72" s="36"/>
      <c r="L72" s="36"/>
      <c r="M72" s="101"/>
      <c r="N72" s="106"/>
    </row>
    <row r="73" spans="1:14" s="17" customFormat="1" ht="15">
      <c r="A73" s="124" t="s">
        <v>46</v>
      </c>
      <c r="B73" s="125"/>
      <c r="C73" s="125"/>
      <c r="D73" s="126"/>
      <c r="E73" s="71">
        <f>SUM(E72:E72)</f>
        <v>881</v>
      </c>
      <c r="F73" s="29">
        <f>SUM(F72:F72)</f>
        <v>881</v>
      </c>
      <c r="G73" s="37"/>
      <c r="H73" s="37">
        <f>SUM(H72:H72)</f>
        <v>881</v>
      </c>
      <c r="I73" s="37"/>
      <c r="J73" s="37"/>
      <c r="K73" s="37"/>
      <c r="L73" s="37"/>
      <c r="M73" s="101"/>
      <c r="N73" s="107"/>
    </row>
    <row r="74" spans="1:14" s="72" customFormat="1" ht="13.5" customHeight="1">
      <c r="A74" s="137" t="s">
        <v>47</v>
      </c>
      <c r="B74" s="137"/>
      <c r="C74" s="137"/>
      <c r="D74" s="138"/>
      <c r="E74" s="63">
        <f>E66+E73+E70</f>
        <v>300410</v>
      </c>
      <c r="F74" s="63">
        <f>F66+F73+F70</f>
        <v>300410</v>
      </c>
      <c r="G74" s="63">
        <f>G66+G73</f>
        <v>213229</v>
      </c>
      <c r="H74" s="63">
        <f>H66+H73+H70</f>
        <v>87181</v>
      </c>
      <c r="I74" s="37"/>
      <c r="J74" s="37"/>
      <c r="K74" s="37"/>
      <c r="L74" s="37"/>
      <c r="M74" s="101"/>
      <c r="N74" s="108"/>
    </row>
    <row r="75" spans="1:14">
      <c r="A75" s="45"/>
      <c r="B75" s="45"/>
      <c r="C75" s="46"/>
      <c r="D75" s="47" t="s">
        <v>19</v>
      </c>
      <c r="E75" s="48">
        <f>E57+E74</f>
        <v>4058551</v>
      </c>
      <c r="F75" s="48">
        <f>F57+F74</f>
        <v>4058551</v>
      </c>
      <c r="G75" s="48">
        <f>G57+G74</f>
        <v>3480030</v>
      </c>
      <c r="H75" s="48">
        <f>H57+H74</f>
        <v>561709</v>
      </c>
      <c r="I75" s="48"/>
      <c r="J75" s="48">
        <f>J57+J74</f>
        <v>16812</v>
      </c>
      <c r="K75" s="48"/>
      <c r="L75" s="48"/>
      <c r="M75" s="48"/>
      <c r="N75" s="114"/>
    </row>
    <row r="76" spans="1:14">
      <c r="A76" s="127" t="s">
        <v>20</v>
      </c>
      <c r="B76" s="127"/>
      <c r="C76" s="127"/>
      <c r="D76" s="127"/>
      <c r="E76" s="49"/>
      <c r="F76" s="50"/>
      <c r="G76" s="51"/>
      <c r="H76" s="51"/>
      <c r="I76" s="51"/>
      <c r="J76" s="51"/>
      <c r="K76" s="51"/>
      <c r="L76" s="51"/>
      <c r="M76" s="61"/>
      <c r="N76" s="113"/>
    </row>
    <row r="77" spans="1:14">
      <c r="A77" s="53"/>
      <c r="B77" s="53"/>
      <c r="C77" s="54"/>
      <c r="D77" s="55"/>
      <c r="E77" s="56"/>
      <c r="F77" s="52"/>
      <c r="G77" s="57"/>
      <c r="H77" s="57"/>
      <c r="I77" s="57"/>
      <c r="J77" s="57"/>
      <c r="K77" s="57"/>
      <c r="L77" s="57"/>
      <c r="M77" s="103"/>
      <c r="N77" s="106"/>
    </row>
    <row r="78" spans="1:14">
      <c r="A78" s="58"/>
      <c r="B78" s="58"/>
      <c r="C78" s="58"/>
      <c r="D78" s="59" t="s">
        <v>23</v>
      </c>
      <c r="E78" s="60">
        <v>0</v>
      </c>
      <c r="F78" s="60">
        <v>0</v>
      </c>
      <c r="G78" s="60">
        <v>0</v>
      </c>
      <c r="H78" s="60">
        <v>0</v>
      </c>
      <c r="I78" s="60"/>
      <c r="J78" s="60">
        <v>0</v>
      </c>
      <c r="K78" s="60">
        <v>0</v>
      </c>
      <c r="L78" s="60">
        <v>0</v>
      </c>
      <c r="M78" s="60">
        <v>0</v>
      </c>
      <c r="N78" s="114"/>
    </row>
    <row r="79" spans="1:14">
      <c r="A79" s="127" t="s">
        <v>56</v>
      </c>
      <c r="B79" s="127"/>
      <c r="C79" s="127"/>
      <c r="D79" s="127"/>
      <c r="E79" s="49"/>
      <c r="F79" s="50"/>
      <c r="G79" s="51"/>
      <c r="H79" s="51"/>
      <c r="I79" s="51"/>
      <c r="J79" s="51"/>
      <c r="K79" s="51"/>
      <c r="L79" s="51"/>
      <c r="M79" s="61"/>
      <c r="N79" s="113"/>
    </row>
    <row r="80" spans="1:14">
      <c r="A80" s="53"/>
      <c r="B80" s="53"/>
      <c r="C80" s="54"/>
      <c r="D80" s="55"/>
      <c r="E80" s="56"/>
      <c r="F80" s="52"/>
      <c r="G80" s="57"/>
      <c r="H80" s="57"/>
      <c r="I80" s="57"/>
      <c r="J80" s="57"/>
      <c r="K80" s="57"/>
      <c r="L80" s="57"/>
      <c r="M80" s="103"/>
      <c r="N80" s="106"/>
    </row>
    <row r="81" spans="1:14">
      <c r="A81" s="58"/>
      <c r="B81" s="58"/>
      <c r="C81" s="58"/>
      <c r="D81" s="59" t="s">
        <v>57</v>
      </c>
      <c r="E81" s="60">
        <v>0</v>
      </c>
      <c r="F81" s="60">
        <v>0</v>
      </c>
      <c r="G81" s="60">
        <v>0</v>
      </c>
      <c r="H81" s="60">
        <v>0</v>
      </c>
      <c r="I81" s="60"/>
      <c r="J81" s="60">
        <v>0</v>
      </c>
      <c r="K81" s="60">
        <v>0</v>
      </c>
      <c r="L81" s="60">
        <v>0</v>
      </c>
      <c r="M81" s="60">
        <v>0</v>
      </c>
      <c r="N81" s="114"/>
    </row>
    <row r="82" spans="1:14">
      <c r="A82" s="128" t="s">
        <v>24</v>
      </c>
      <c r="B82" s="129"/>
      <c r="C82" s="129"/>
      <c r="D82" s="130"/>
      <c r="E82" s="61">
        <f t="shared" ref="E82:M82" si="7">E75+E81</f>
        <v>4058551</v>
      </c>
      <c r="F82" s="61">
        <f t="shared" si="7"/>
        <v>4058551</v>
      </c>
      <c r="G82" s="61">
        <f t="shared" si="7"/>
        <v>3480030</v>
      </c>
      <c r="H82" s="61">
        <f t="shared" si="7"/>
        <v>561709</v>
      </c>
      <c r="I82" s="61">
        <f t="shared" si="7"/>
        <v>0</v>
      </c>
      <c r="J82" s="61">
        <f t="shared" si="7"/>
        <v>16812</v>
      </c>
      <c r="K82" s="61">
        <f t="shared" si="7"/>
        <v>0</v>
      </c>
      <c r="L82" s="61">
        <f t="shared" si="7"/>
        <v>0</v>
      </c>
      <c r="M82" s="61">
        <f t="shared" si="7"/>
        <v>0</v>
      </c>
      <c r="N82" s="113"/>
    </row>
  </sheetData>
  <mergeCells count="13">
    <mergeCell ref="A73:D73"/>
    <mergeCell ref="A79:D79"/>
    <mergeCell ref="A82:D82"/>
    <mergeCell ref="A4:E4"/>
    <mergeCell ref="A8:D8"/>
    <mergeCell ref="A30:D30"/>
    <mergeCell ref="A45:D45"/>
    <mergeCell ref="A56:D56"/>
    <mergeCell ref="A57:D57"/>
    <mergeCell ref="A66:D66"/>
    <mergeCell ref="A74:D74"/>
    <mergeCell ref="A70:D70"/>
    <mergeCell ref="A76:D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C6" sqref="C6"/>
    </sheetView>
  </sheetViews>
  <sheetFormatPr defaultRowHeight="14.25"/>
  <cols>
    <col min="1" max="1" width="9" customWidth="1"/>
  </cols>
  <sheetData>
    <row r="1" spans="1:14">
      <c r="A1" s="12"/>
      <c r="B1" s="12"/>
      <c r="C1" s="12"/>
      <c r="E1" s="12"/>
      <c r="F1" s="12"/>
      <c r="G1" s="12"/>
      <c r="H1" s="12"/>
      <c r="I1" s="12"/>
      <c r="K1" s="12"/>
      <c r="L1" s="13" t="s">
        <v>62</v>
      </c>
      <c r="M1" s="85"/>
      <c r="N1" s="14"/>
    </row>
    <row r="2" spans="1:14" s="120" customFormat="1">
      <c r="A2" s="115" t="s">
        <v>60</v>
      </c>
      <c r="B2" s="115"/>
      <c r="C2" s="115"/>
      <c r="D2" s="116"/>
      <c r="E2" s="117"/>
      <c r="F2" s="118"/>
      <c r="G2" s="118"/>
      <c r="H2" s="118"/>
      <c r="I2" s="118"/>
      <c r="J2" s="118"/>
      <c r="K2" s="119"/>
      <c r="L2" s="119"/>
      <c r="M2" s="119"/>
      <c r="N2" s="119"/>
    </row>
    <row r="3" spans="1:14">
      <c r="A3" s="11" t="s">
        <v>61</v>
      </c>
      <c r="B3" s="11"/>
      <c r="C3" s="11"/>
      <c r="D3" s="11"/>
      <c r="E3" s="11"/>
      <c r="F3" s="11"/>
      <c r="G3" s="11"/>
      <c r="H3" s="11"/>
      <c r="I3" s="11"/>
      <c r="J3" s="11"/>
      <c r="K3" s="1"/>
      <c r="L3" s="1"/>
      <c r="M3" s="10"/>
      <c r="N3" s="14"/>
    </row>
    <row r="4" spans="1:14" s="17" customFormat="1" ht="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>
      <c r="A5" s="93"/>
      <c r="B5" s="93"/>
      <c r="C5" s="93"/>
      <c r="D5" s="93"/>
      <c r="E5" s="93"/>
      <c r="F5" s="2"/>
      <c r="G5" s="2"/>
      <c r="H5" s="2"/>
      <c r="I5" s="2"/>
      <c r="J5" s="2"/>
      <c r="K5" s="2"/>
      <c r="L5" s="2"/>
      <c r="M5" s="11"/>
    </row>
    <row r="6" spans="1:14" ht="58.5" thickBot="1">
      <c r="A6" s="40" t="s">
        <v>0</v>
      </c>
      <c r="B6" s="40" t="s">
        <v>1</v>
      </c>
      <c r="C6" s="40" t="s">
        <v>2</v>
      </c>
      <c r="D6" s="40" t="s">
        <v>3</v>
      </c>
      <c r="E6" s="41" t="s">
        <v>4</v>
      </c>
      <c r="F6" s="42" t="s">
        <v>5</v>
      </c>
      <c r="G6" s="42" t="s">
        <v>6</v>
      </c>
      <c r="H6" s="42" t="s">
        <v>7</v>
      </c>
      <c r="I6" s="42" t="s">
        <v>8</v>
      </c>
      <c r="J6" s="42" t="s">
        <v>9</v>
      </c>
      <c r="K6" s="42" t="s">
        <v>10</v>
      </c>
      <c r="L6" s="42" t="s">
        <v>11</v>
      </c>
      <c r="M6" s="43" t="s">
        <v>12</v>
      </c>
    </row>
    <row r="7" spans="1:14" ht="15" thickBot="1">
      <c r="A7" s="3">
        <v>1</v>
      </c>
      <c r="B7" s="3">
        <v>2</v>
      </c>
      <c r="C7" s="4">
        <v>3</v>
      </c>
      <c r="D7" s="4">
        <v>4</v>
      </c>
      <c r="E7" s="5">
        <v>5</v>
      </c>
      <c r="F7" s="6" t="s">
        <v>25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4" ht="15" thickBot="1">
      <c r="A8" s="132" t="s">
        <v>13</v>
      </c>
      <c r="B8" s="133"/>
      <c r="C8" s="133"/>
      <c r="D8" s="134"/>
      <c r="E8" s="7"/>
      <c r="F8" s="8"/>
      <c r="G8" s="8"/>
      <c r="H8" s="8"/>
      <c r="I8" s="8"/>
      <c r="J8" s="8"/>
      <c r="K8" s="8"/>
      <c r="L8" s="8"/>
      <c r="M8" s="9"/>
    </row>
    <row r="9" spans="1:14" s="17" customFormat="1" ht="18">
      <c r="A9" s="20">
        <v>801</v>
      </c>
      <c r="B9" s="20"/>
      <c r="C9" s="21"/>
      <c r="D9" s="22" t="s">
        <v>14</v>
      </c>
      <c r="E9" s="23"/>
      <c r="F9" s="24"/>
      <c r="G9" s="24"/>
      <c r="H9" s="24"/>
      <c r="I9" s="24"/>
      <c r="J9" s="24"/>
      <c r="K9" s="24"/>
      <c r="L9" s="24"/>
      <c r="M9" s="24"/>
    </row>
    <row r="10" spans="1:14" s="17" customFormat="1" ht="18">
      <c r="A10" s="25"/>
      <c r="B10" s="25">
        <v>80148</v>
      </c>
      <c r="C10" s="26"/>
      <c r="D10" s="27" t="s">
        <v>15</v>
      </c>
      <c r="E10" s="28"/>
      <c r="F10" s="29"/>
      <c r="G10" s="29"/>
      <c r="H10" s="29"/>
      <c r="I10" s="29"/>
      <c r="J10" s="29"/>
      <c r="K10" s="29"/>
      <c r="L10" s="29"/>
      <c r="M10" s="29"/>
    </row>
    <row r="11" spans="1:14" s="16" customFormat="1">
      <c r="A11" s="34"/>
      <c r="B11" s="34"/>
      <c r="C11" s="30">
        <v>830</v>
      </c>
      <c r="D11" s="31"/>
      <c r="E11" s="32">
        <f>F11</f>
        <v>110000</v>
      </c>
      <c r="F11" s="33">
        <f>G11+H11+I11+J11+K11+L11</f>
        <v>110000</v>
      </c>
      <c r="G11" s="33"/>
      <c r="H11" s="33">
        <v>110000</v>
      </c>
      <c r="I11" s="33"/>
      <c r="J11" s="32"/>
      <c r="K11" s="33"/>
      <c r="L11" s="33"/>
      <c r="M11" s="33"/>
    </row>
    <row r="12" spans="1:14" s="17" customFormat="1" ht="15">
      <c r="A12" s="108"/>
      <c r="B12" s="108"/>
      <c r="C12" s="123" t="s">
        <v>52</v>
      </c>
      <c r="D12" s="89"/>
      <c r="E12" s="63">
        <f>E11</f>
        <v>110000</v>
      </c>
      <c r="F12" s="29">
        <f>F11</f>
        <v>110000</v>
      </c>
      <c r="G12" s="71"/>
      <c r="H12" s="68">
        <f>H11</f>
        <v>110000</v>
      </c>
      <c r="I12" s="68"/>
      <c r="J12" s="68"/>
      <c r="K12" s="68"/>
      <c r="L12" s="68"/>
      <c r="M12" s="68"/>
    </row>
    <row r="13" spans="1:14" s="17" customFormat="1" ht="15">
      <c r="A13" s="108">
        <v>854</v>
      </c>
      <c r="B13" s="108"/>
      <c r="C13" s="123"/>
      <c r="D13" s="108" t="s">
        <v>59</v>
      </c>
      <c r="E13" s="63"/>
      <c r="F13" s="29"/>
      <c r="G13" s="71"/>
      <c r="H13" s="68"/>
      <c r="I13" s="68"/>
      <c r="J13" s="68"/>
      <c r="K13" s="68"/>
      <c r="L13" s="68"/>
      <c r="M13" s="68"/>
    </row>
    <row r="14" spans="1:14" ht="17.25">
      <c r="A14" s="25"/>
      <c r="B14" s="25">
        <v>85412</v>
      </c>
      <c r="C14" s="30"/>
      <c r="D14" s="31" t="s">
        <v>50</v>
      </c>
      <c r="E14" s="32"/>
      <c r="F14" s="29"/>
      <c r="G14" s="32"/>
      <c r="H14" s="33"/>
      <c r="I14" s="33"/>
      <c r="J14" s="33"/>
      <c r="K14" s="33"/>
      <c r="L14" s="33"/>
      <c r="M14" s="29"/>
    </row>
    <row r="15" spans="1:14">
      <c r="A15" s="25"/>
      <c r="B15" s="25"/>
      <c r="C15" s="30">
        <v>830</v>
      </c>
      <c r="D15" s="31"/>
      <c r="E15" s="32">
        <f>F15</f>
        <v>75000</v>
      </c>
      <c r="F15" s="29">
        <f>H15</f>
        <v>75000</v>
      </c>
      <c r="G15" s="32"/>
      <c r="H15" s="33">
        <v>75000</v>
      </c>
      <c r="I15" s="33"/>
      <c r="J15" s="33"/>
      <c r="K15" s="33"/>
      <c r="L15" s="33"/>
      <c r="M15" s="29"/>
    </row>
    <row r="16" spans="1:14" s="17" customFormat="1" ht="15">
      <c r="A16" s="25"/>
      <c r="B16" s="25"/>
      <c r="C16" s="62" t="s">
        <v>54</v>
      </c>
      <c r="D16" s="89"/>
      <c r="E16" s="63">
        <f>E15</f>
        <v>75000</v>
      </c>
      <c r="F16" s="29">
        <f>F15</f>
        <v>75000</v>
      </c>
      <c r="G16" s="63"/>
      <c r="H16" s="29">
        <f>H15</f>
        <v>75000</v>
      </c>
      <c r="I16" s="29"/>
      <c r="J16" s="29"/>
      <c r="K16" s="29"/>
      <c r="L16" s="29"/>
      <c r="M16" s="29"/>
    </row>
    <row r="17" spans="1:13">
      <c r="A17" s="25"/>
      <c r="B17" s="25"/>
      <c r="C17" s="30"/>
      <c r="D17" s="31"/>
      <c r="E17" s="32"/>
      <c r="F17" s="29"/>
      <c r="G17" s="32"/>
      <c r="H17" s="33"/>
      <c r="I17" s="33"/>
      <c r="J17" s="33"/>
      <c r="K17" s="33"/>
      <c r="L17" s="33"/>
      <c r="M17" s="29"/>
    </row>
    <row r="18" spans="1:13" s="17" customFormat="1" ht="15">
      <c r="A18" s="25"/>
      <c r="B18" s="25"/>
      <c r="C18" s="62" t="s">
        <v>53</v>
      </c>
      <c r="D18" s="89"/>
      <c r="E18" s="63">
        <f>E12+E16</f>
        <v>185000</v>
      </c>
      <c r="F18" s="29">
        <f>F12+F16</f>
        <v>185000</v>
      </c>
      <c r="G18" s="63"/>
      <c r="H18" s="29">
        <f>H12+H16</f>
        <v>185000</v>
      </c>
      <c r="I18" s="29"/>
      <c r="J18" s="29"/>
      <c r="K18" s="29"/>
      <c r="L18" s="29"/>
      <c r="M18" s="29"/>
    </row>
  </sheetData>
  <mergeCells count="1">
    <mergeCell ref="A8:D8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SP4-KSIĘGOWOŚĆ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księgowiść</cp:lastModifiedBy>
  <cp:lastPrinted>2013-01-09T09:57:46Z</cp:lastPrinted>
  <dcterms:created xsi:type="dcterms:W3CDTF">2010-02-04T12:40:00Z</dcterms:created>
  <dcterms:modified xsi:type="dcterms:W3CDTF">2013-01-09T09:57:49Z</dcterms:modified>
</cp:coreProperties>
</file>